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5\отчеты по мун.прогр\Жилищное строительство, развитие инфраструктуры и коммунального комплекса, обеспечение безопасности населения в Таврическом МР на 2020-2026 годы\за 2024\для проверки\"/>
    </mc:Choice>
  </mc:AlternateContent>
  <xr:revisionPtr revIDLastSave="0" documentId="13_ncr:1_{281371E4-E711-4A08-9356-3842EA299459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  <sheet name="Лист1" sheetId="10" r:id="rId2"/>
  </sheets>
  <externalReferences>
    <externalReference r:id="rId3"/>
  </externalReferences>
  <definedNames>
    <definedName name="а2">'01.01.15_new форма'!$5:$5</definedName>
    <definedName name="_xlnm.Print_Titles" localSheetId="0">'01.01.15_new форма'!$14:$18</definedName>
    <definedName name="М2">'01.01.15_new форма'!$I$26</definedName>
    <definedName name="_xlnm.Print_Area" localSheetId="0">'01.01.15_new форма'!$A$1:$AR$763</definedName>
    <definedName name="Приложение">'01.01.15_new форма'!$I$26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9" i="9" l="1"/>
  <c r="H748" i="9"/>
  <c r="H747" i="9"/>
  <c r="H746" i="9"/>
  <c r="G721" i="9" l="1"/>
  <c r="G726" i="9"/>
  <c r="G724" i="9"/>
  <c r="G723" i="9"/>
  <c r="H722" i="9"/>
  <c r="G722" i="9"/>
  <c r="G754" i="9" l="1"/>
  <c r="Y754" i="9"/>
  <c r="AA754" i="9"/>
  <c r="G751" i="9"/>
  <c r="G750" i="9"/>
  <c r="G749" i="9"/>
  <c r="G748" i="9"/>
  <c r="G747" i="9"/>
  <c r="G746" i="9"/>
  <c r="AA749" i="9" l="1"/>
  <c r="AA748" i="9"/>
  <c r="Y749" i="9"/>
  <c r="Y748" i="9"/>
  <c r="Y747" i="9"/>
  <c r="Y746" i="9"/>
  <c r="AA721" i="9"/>
  <c r="AA724" i="9"/>
  <c r="Y724" i="9"/>
  <c r="AA337" i="9"/>
  <c r="AA723" i="9"/>
  <c r="AA722" i="9" l="1"/>
  <c r="Y721" i="9"/>
  <c r="Y337" i="9"/>
  <c r="Y722" i="9"/>
  <c r="Y723" i="9"/>
  <c r="Y726" i="9"/>
  <c r="AB334" i="9"/>
  <c r="AA335" i="9"/>
  <c r="Y335" i="9"/>
  <c r="Y339" i="9"/>
  <c r="Y336" i="9"/>
  <c r="AA334" i="9"/>
  <c r="Y334" i="9"/>
  <c r="AA676" i="9"/>
  <c r="AA681" i="9" l="1"/>
  <c r="Y676" i="9"/>
  <c r="Y681" i="9"/>
  <c r="AA328" i="9" l="1"/>
  <c r="AA327" i="9"/>
  <c r="AA330" i="9"/>
  <c r="Y331" i="9"/>
  <c r="Y330" i="9" s="1"/>
  <c r="Y332" i="9"/>
  <c r="Y326" i="9" l="1"/>
  <c r="AA326" i="9" s="1"/>
  <c r="G328" i="9"/>
  <c r="M330" i="9"/>
  <c r="S330" i="9"/>
  <c r="Y86" i="9"/>
  <c r="AA91" i="9"/>
  <c r="AA90" i="9" s="1"/>
  <c r="AA86" i="9" s="1"/>
  <c r="Y91" i="9"/>
  <c r="Y87" i="9" s="1"/>
  <c r="Y98" i="9"/>
  <c r="H731" i="9"/>
  <c r="G731" i="9"/>
  <c r="H732" i="9"/>
  <c r="G732" i="9"/>
  <c r="H740" i="9"/>
  <c r="H739" i="9"/>
  <c r="G740" i="9"/>
  <c r="G739" i="9"/>
  <c r="AA744" i="9"/>
  <c r="AA743" i="9"/>
  <c r="H743" i="9" s="1"/>
  <c r="Y744" i="9"/>
  <c r="G744" i="9" s="1"/>
  <c r="Y743" i="9"/>
  <c r="G743" i="9" s="1"/>
  <c r="AA738" i="9"/>
  <c r="H738" i="9" s="1"/>
  <c r="Y738" i="9"/>
  <c r="G738" i="9" s="1"/>
  <c r="AA730" i="9"/>
  <c r="H730" i="9" s="1"/>
  <c r="Y730" i="9"/>
  <c r="G730" i="9" s="1"/>
  <c r="AA736" i="9"/>
  <c r="H736" i="9" s="1"/>
  <c r="Y736" i="9"/>
  <c r="G736" i="9" s="1"/>
  <c r="AA735" i="9"/>
  <c r="Y735" i="9"/>
  <c r="AA734" i="9" l="1"/>
  <c r="H734" i="9" s="1"/>
  <c r="AA742" i="9"/>
  <c r="H742" i="9" s="1"/>
  <c r="Y734" i="9"/>
  <c r="G734" i="9" s="1"/>
  <c r="Y742" i="9"/>
  <c r="G742" i="9" s="1"/>
  <c r="G735" i="9"/>
  <c r="AA87" i="9"/>
  <c r="H744" i="9"/>
  <c r="H735" i="9"/>
  <c r="H330" i="9"/>
  <c r="H49" i="9"/>
  <c r="G49" i="9"/>
  <c r="H30" i="9"/>
  <c r="H32" i="9"/>
  <c r="H31" i="9"/>
  <c r="G31" i="9"/>
  <c r="G32" i="9"/>
  <c r="H24" i="9"/>
  <c r="G24" i="9"/>
  <c r="G23" i="9"/>
  <c r="H22" i="9"/>
  <c r="G22" i="9"/>
  <c r="Y83" i="9"/>
  <c r="Y82" i="9" s="1"/>
  <c r="W724" i="9"/>
  <c r="U724" i="9"/>
  <c r="W723" i="9"/>
  <c r="U723" i="9"/>
  <c r="W722" i="9"/>
  <c r="U722" i="9"/>
  <c r="U721" i="9"/>
  <c r="W649" i="9"/>
  <c r="W595" i="9"/>
  <c r="W302" i="9"/>
  <c r="W230" i="9" s="1"/>
  <c r="W233" i="9"/>
  <c r="W333" i="9" s="1"/>
  <c r="U233" i="9"/>
  <c r="U333" i="9" s="1"/>
  <c r="W232" i="9"/>
  <c r="U232" i="9"/>
  <c r="W231" i="9"/>
  <c r="U231" i="9"/>
  <c r="U230" i="9"/>
  <c r="W207" i="9"/>
  <c r="U207" i="9"/>
  <c r="W206" i="9"/>
  <c r="U206" i="9"/>
  <c r="W174" i="9"/>
  <c r="W170" i="9"/>
  <c r="W108" i="9"/>
  <c r="U108" i="9"/>
  <c r="U332" i="9" s="1"/>
  <c r="W107" i="9"/>
  <c r="U107" i="9"/>
  <c r="U106" i="9"/>
  <c r="U91" i="9"/>
  <c r="U90" i="9"/>
  <c r="W85" i="9"/>
  <c r="U85" i="9"/>
  <c r="W84" i="9"/>
  <c r="U84" i="9"/>
  <c r="W83" i="9"/>
  <c r="U83" i="9"/>
  <c r="X82" i="9"/>
  <c r="W82" i="9"/>
  <c r="U82" i="9"/>
  <c r="U30" i="9"/>
  <c r="G30" i="9" s="1"/>
  <c r="U330" i="9" l="1"/>
  <c r="W106" i="9"/>
  <c r="W330" i="9" s="1"/>
  <c r="W331" i="9"/>
  <c r="W747" i="9" s="1"/>
  <c r="U331" i="9"/>
  <c r="U747" i="9" s="1"/>
  <c r="U746" i="9"/>
  <c r="U748" i="9"/>
  <c r="W721" i="9"/>
  <c r="W749" i="9"/>
  <c r="W332" i="9"/>
  <c r="W748" i="9" s="1"/>
  <c r="U749" i="9"/>
  <c r="H571" i="9"/>
  <c r="G571" i="9"/>
  <c r="H568" i="9"/>
  <c r="G568" i="9"/>
  <c r="H580" i="9"/>
  <c r="G580" i="9"/>
  <c r="H577" i="9"/>
  <c r="G577" i="9"/>
  <c r="H255" i="9"/>
  <c r="G255" i="9"/>
  <c r="W746" i="9" l="1"/>
  <c r="G230" i="9"/>
  <c r="H99" i="9" l="1"/>
  <c r="H98" i="9"/>
  <c r="G99" i="9"/>
  <c r="G98" i="9"/>
  <c r="H95" i="9"/>
  <c r="H94" i="9"/>
  <c r="AF738" i="9" l="1"/>
  <c r="AE738" i="9"/>
  <c r="H723" i="9"/>
  <c r="G353" i="9"/>
  <c r="H353" i="9"/>
  <c r="H352" i="9"/>
  <c r="G352" i="9"/>
  <c r="AF352" i="9"/>
  <c r="AE352" i="9"/>
  <c r="G95" i="9"/>
  <c r="G94" i="9"/>
  <c r="G318" i="9"/>
  <c r="H232" i="9"/>
  <c r="H231" i="9"/>
  <c r="G233" i="9"/>
  <c r="G232" i="9"/>
  <c r="H230" i="9"/>
  <c r="AF294" i="9"/>
  <c r="AE294" i="9"/>
  <c r="AF278" i="9"/>
  <c r="AE278" i="9"/>
  <c r="H279" i="9"/>
  <c r="H278" i="9"/>
  <c r="G279" i="9"/>
  <c r="G278" i="9"/>
  <c r="G267" i="9"/>
  <c r="G266" i="9"/>
  <c r="H267" i="9"/>
  <c r="H266" i="9"/>
  <c r="H263" i="9"/>
  <c r="H262" i="9"/>
  <c r="G263" i="9"/>
  <c r="G262" i="9"/>
  <c r="AF254" i="9"/>
  <c r="AE254" i="9"/>
  <c r="H257" i="9"/>
  <c r="H254" i="9"/>
  <c r="G257" i="9"/>
  <c r="G254" i="9"/>
  <c r="AF246" i="9"/>
  <c r="AE246" i="9"/>
  <c r="H207" i="9"/>
  <c r="H206" i="9"/>
  <c r="G207" i="9"/>
  <c r="G206" i="9"/>
  <c r="H219" i="9"/>
  <c r="H218" i="9"/>
  <c r="G219" i="9"/>
  <c r="G218" i="9"/>
  <c r="AF214" i="9"/>
  <c r="AE214" i="9"/>
  <c r="G214" i="9"/>
  <c r="H215" i="9"/>
  <c r="H214" i="9"/>
  <c r="G215" i="9"/>
  <c r="H109" i="9"/>
  <c r="G109" i="9"/>
  <c r="G155" i="9"/>
  <c r="G154" i="9"/>
  <c r="H151" i="9"/>
  <c r="H150" i="9"/>
  <c r="G151" i="9"/>
  <c r="G150" i="9"/>
  <c r="H147" i="9"/>
  <c r="H146" i="9"/>
  <c r="G147" i="9"/>
  <c r="G146" i="9"/>
  <c r="H131" i="9"/>
  <c r="H130" i="9"/>
  <c r="G131" i="9"/>
  <c r="G130" i="9"/>
  <c r="AF110" i="9"/>
  <c r="AE110" i="9"/>
  <c r="AF30" i="9"/>
  <c r="AE30" i="9"/>
  <c r="H333" i="9" l="1"/>
  <c r="H233" i="9"/>
  <c r="G108" i="9"/>
  <c r="H724" i="9"/>
  <c r="H721" i="9" s="1"/>
  <c r="G231" i="9"/>
  <c r="H332" i="9"/>
  <c r="H108" i="9"/>
  <c r="AF234" i="9"/>
  <c r="AE234" i="9"/>
  <c r="S750" i="9"/>
  <c r="H750" i="9" s="1"/>
  <c r="S749" i="9"/>
  <c r="Q750" i="9"/>
  <c r="Q749" i="9"/>
  <c r="S91" i="9"/>
  <c r="H91" i="9" s="1"/>
  <c r="S90" i="9"/>
  <c r="H90" i="9" s="1"/>
  <c r="Q91" i="9"/>
  <c r="G91" i="9" s="1"/>
  <c r="Q90" i="9"/>
  <c r="H323" i="9"/>
  <c r="H322" i="9"/>
  <c r="G323" i="9"/>
  <c r="G322" i="9"/>
  <c r="S331" i="9"/>
  <c r="Q331" i="9"/>
  <c r="S107" i="9"/>
  <c r="H107" i="9" s="1"/>
  <c r="S106" i="9"/>
  <c r="H106" i="9" s="1"/>
  <c r="Q107" i="9"/>
  <c r="G107" i="9" s="1"/>
  <c r="Q106" i="9"/>
  <c r="G106" i="9" s="1"/>
  <c r="S84" i="9"/>
  <c r="S748" i="9" s="1"/>
  <c r="S83" i="9"/>
  <c r="S82" i="9"/>
  <c r="H48" i="9"/>
  <c r="H47" i="9"/>
  <c r="Q48" i="9"/>
  <c r="Q84" i="9" s="1"/>
  <c r="Q748" i="9" s="1"/>
  <c r="Q47" i="9"/>
  <c r="Q46" i="9"/>
  <c r="G46" i="9" l="1"/>
  <c r="H46" i="9"/>
  <c r="Q83" i="9"/>
  <c r="G47" i="9"/>
  <c r="G90" i="9"/>
  <c r="Q330" i="9"/>
  <c r="G330" i="9" s="1"/>
  <c r="Q82" i="9"/>
  <c r="G48" i="9"/>
  <c r="S747" i="9"/>
  <c r="S746" i="9"/>
  <c r="S559" i="9"/>
  <c r="G383" i="9"/>
  <c r="G381" i="9"/>
  <c r="G380" i="9"/>
  <c r="G379" i="9"/>
  <c r="H371" i="9"/>
  <c r="H370" i="9"/>
  <c r="G371" i="9"/>
  <c r="G370" i="9"/>
  <c r="G362" i="9"/>
  <c r="G361" i="9"/>
  <c r="AF98" i="9" l="1"/>
  <c r="AE98" i="9"/>
  <c r="AF94" i="9"/>
  <c r="AE94" i="9"/>
  <c r="O748" i="9" l="1"/>
  <c r="O749" i="9"/>
  <c r="O747" i="9"/>
  <c r="O746" i="9"/>
  <c r="M333" i="9" l="1"/>
  <c r="G333" i="9" s="1"/>
  <c r="M332" i="9"/>
  <c r="G332" i="9" s="1"/>
  <c r="M749" i="9" l="1"/>
  <c r="M331" i="9"/>
  <c r="M748" i="9"/>
  <c r="H36" i="9"/>
  <c r="H35" i="9"/>
  <c r="H34" i="9"/>
  <c r="G36" i="9"/>
  <c r="G35" i="9"/>
  <c r="G34" i="9"/>
  <c r="O28" i="9"/>
  <c r="O27" i="9"/>
  <c r="O26" i="9"/>
  <c r="M28" i="9"/>
  <c r="M27" i="9"/>
  <c r="M26" i="9"/>
  <c r="H331" i="9" l="1"/>
  <c r="G331" i="9"/>
  <c r="H283" i="9"/>
  <c r="G283" i="9"/>
  <c r="H282" i="9"/>
  <c r="G282" i="9"/>
  <c r="H275" i="9"/>
  <c r="G275" i="9"/>
  <c r="H274" i="9"/>
  <c r="G274" i="9"/>
  <c r="H271" i="9"/>
  <c r="G271" i="9"/>
  <c r="H270" i="9"/>
  <c r="G270" i="9"/>
  <c r="K85" i="9" l="1"/>
  <c r="H85" i="9" s="1"/>
  <c r="I85" i="9"/>
  <c r="G85" i="9" s="1"/>
  <c r="K28" i="9"/>
  <c r="H28" i="9" s="1"/>
  <c r="K27" i="9"/>
  <c r="H27" i="9" s="1"/>
  <c r="K26" i="9"/>
  <c r="H26" i="9" s="1"/>
  <c r="I28" i="9"/>
  <c r="G28" i="9" s="1"/>
  <c r="I27" i="9"/>
  <c r="G27" i="9" s="1"/>
  <c r="I26" i="9"/>
  <c r="G26" i="9" s="1"/>
  <c r="K83" i="9" l="1"/>
  <c r="H83" i="9" s="1"/>
  <c r="K84" i="9"/>
  <c r="H84" i="9" s="1"/>
  <c r="I84" i="9"/>
  <c r="G84" i="9" s="1"/>
  <c r="I82" i="9"/>
  <c r="G82" i="9" s="1"/>
  <c r="I83" i="9"/>
  <c r="G83" i="9" s="1"/>
  <c r="K82" i="9"/>
  <c r="H82" i="9" s="1"/>
</calcChain>
</file>

<file path=xl/sharedStrings.xml><?xml version="1.0" encoding="utf-8"?>
<sst xmlns="http://schemas.openxmlformats.org/spreadsheetml/2006/main" count="1606" uniqueCount="304">
  <si>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</si>
  <si>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</si>
  <si>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</si>
  <si>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</si>
  <si>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</si>
  <si>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</si>
  <si>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</si>
  <si>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</si>
  <si>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</si>
  <si>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</si>
  <si>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>Задача 1 муниципальной программы</t>
  </si>
  <si>
    <t>Цель подпрограммы 1 муниципальной программы</t>
  </si>
  <si>
    <t>Цель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</si>
  <si>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</si>
  <si>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</si>
  <si>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</si>
  <si>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</si>
  <si>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</si>
  <si>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</si>
  <si>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</si>
  <si>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</si>
  <si>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</si>
  <si>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</si>
  <si>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</si>
  <si>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</si>
  <si>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Итого по подпрограмме «Развитие жилищного строительства на территории Таврического муниципального района»</t>
  </si>
  <si>
    <t>Задача 1 подпрограммы 2. Увеличение объема капитального ремонта жилищного фонда для повышения его комфортности и энергоэффективности</t>
  </si>
  <si>
    <t>Основное мероприятие. Проведение капитального ремонта многоквартирных домов</t>
  </si>
  <si>
    <t>Мероприятие 1. Уплата взноса на капитальный ремонт общего имущества в многоквартирных домах, расположенных на территории Таврического района в доле муниципального жилищного фонда</t>
  </si>
  <si>
    <t xml:space="preserve">Основное мероприятие.  Строительство, реконструкция и ремонт  водопроводных сетей, водозаборных и очистных сооружений, водозаборных скважин, водонапорных башен, резервуаров, станций водоочистки 
</t>
  </si>
  <si>
    <t>Задача 3.   Развитие системы водоотведения</t>
  </si>
  <si>
    <t>Основное мероприятие. Строительство, реконструкция и ремонт канализационных сетей и сооружений.</t>
  </si>
  <si>
    <t>Итого по подпрограмме ««Развитие систем коммунальной инфраструктуры на территории Таврического муниципального района»</t>
  </si>
  <si>
    <t>Задача  подпрограммы 3 Модернизация и развитие автомобильных дорог, обеспечение транспортной доступности населения</t>
  </si>
  <si>
    <t>Основное мероприятие: «Строительство, реконструкция и ремонт автомобильных дорог»</t>
  </si>
  <si>
    <t>Итого по подпрограмме. «Модернизация и развитие автомобильных дорог»</t>
  </si>
  <si>
    <t>Количество молодых семей, которым предоставлена государственная поддержка на строительство или приобретение жилья</t>
  </si>
  <si>
    <t>семей</t>
  </si>
  <si>
    <t>Площадь отремонтированного муниципального жилищного фонда Администрации Таврического муниципального района</t>
  </si>
  <si>
    <t>кв.м.</t>
  </si>
  <si>
    <t>км</t>
  </si>
  <si>
    <t>%</t>
  </si>
  <si>
    <t>Х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</si>
  <si>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</si>
  <si>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</si>
  <si>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 xml:space="preserve">Задача 4  Развитие жилищно-коммунального
комплекса, повышение эффективности и качества предоставляемых услуг
</t>
  </si>
  <si>
    <t>Площадь отремонтированного муниципального жилищного фонда сельских поселений</t>
  </si>
  <si>
    <t>Основное мероприятие «Организация транспортного обслуживания населения и обеспечение устойчивого, надежного, безопасного функционирования пассажирского транспорта»</t>
  </si>
  <si>
    <t>Наличие схемы территориального планирования Таврического муниципального района Омской области</t>
  </si>
  <si>
    <t>Обеспечение населенных пунктов в границах муниципального образования регулярным транспортным сообщением автомобильныи транспортом</t>
  </si>
  <si>
    <t>Мероприятие 2. Осуществление части полномочий по содержанию муниципального жилищного фонда</t>
  </si>
  <si>
    <t>Основное мероприятие. Строительство, реконструкция и ремонт тепловых  сетей, котельных и их оборудования, строительство газовых сетей, приобритение газовых модулей</t>
  </si>
  <si>
    <t xml:space="preserve">Задача 2.  Обеспечение населения питьевой водой, соответствующей требованиям безопасности и безвредности, установленным санитарно эпидемиологическими правилами  
</t>
  </si>
  <si>
    <t xml:space="preserve">2020 год &lt;**&gt;
</t>
  </si>
  <si>
    <t>Мероприятие 2. 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</si>
  <si>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Основное мероприятие .Строительство объектов инженерной инфраструктуры, автомобильных дорог и объектов социальной инфраструктуры на территории строительных площадок, предусматривающих строительство жилья экономкласса</t>
  </si>
  <si>
    <t>Мероприятие 2.Осуществление подключения (технологического подключения) объекта капитального строительства к сети газораспределения: "Строительство инженерных сетей микрорайона комплексной застройки "Ленинский" в р.п. Таврическое Таврического муниципального района Омской области (2 очередь: ул. Юго-Западная, Съездовская, Березовая, Спортаковская, Газопровод.)</t>
  </si>
  <si>
    <t>Основное мероприятие.Формирование документов территориального планирования</t>
  </si>
  <si>
    <t>Мероприятие 1.  Разработка генерального плана Пристанского сельского поселения Таврического муниципального района Омской области, внесение изменений в правила землепользования и застройки,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</si>
  <si>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2.Передача полномочий по внесению изменений в правила землепользования и застройки муниципальных образований Таврического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</si>
  <si>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1.  Строительство водопроводной сети по улице 40 лет Победы в с. Харламово Таврического муниципального района Омской области</t>
  </si>
  <si>
    <t>Мероприятие 2. Выполнение комплекса работ по разработке проектно-сметной документации и прохождение государственной экспертизы проектной сметной документации и результатов инженерных изысканий по объекту: "Строительство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</si>
  <si>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4. Осуществление полномочий по организации водоснабжения населения в границах поселения в части приобретения и доставки трубы полиэтиленовой трубы для ремонта водопроводной сети в с. Прииртышье</t>
  </si>
  <si>
    <t>Мероприятие 5. Передача части полномочий по организации водоснабжения в части актуализации схем водоснабжения и водоотведения на территории поселения</t>
  </si>
  <si>
    <t>Мероприятие 6. Передача части полномочий по организации водоснабжения в части приобретения полиэтиленовой трубы</t>
  </si>
  <si>
    <t>Мероприятие 7. Передача части полномочий по организации водоснабжения населения в части подключения (технологического присоединения) к централизованной системе холодного водоснабжения объектов водопровода к жилым домам в с. Луговое Таврического района Омской области</t>
  </si>
  <si>
    <t>Мероприятие 8.  Выполнение авторского надзора по объекту «Строительство водопроводной сети по улице 40 лет Победы в с. Харламово Таврического муниципального района Омской области»</t>
  </si>
  <si>
    <t>Мероприятие 1.  Передача полномочий по организации газоснабжения населения в части строительства сетей газораспределения по жилой застройке вблизи объекта "Черноглазовский элеватор" Таврического района Омской области</t>
  </si>
  <si>
    <t>Мероприятие 2.Передача полномочий по организации газоснабжения населения в части газоснабжения с. Садовое Таврического муниципального района Омской области</t>
  </si>
  <si>
    <t>Мероприятие 3. Строительство сетей газоснабжения станции "Жатва", а также жилых домов и объектов социальной сферы, расположенных непосредственно вблизи объекта "Черноглазовский элеватор"Новоуральского сельского поселения Таврического муниципального района Омской области</t>
  </si>
  <si>
    <t>Мероприятие 4. Приобретение действующей газовой котельной общей тепловой мощностью 2 МВт, именуемой как  объект недвижимости "строительство газовой котельной в п. Новоуральский Таврического района Омской области с подводящим наружным газопроводом"</t>
  </si>
  <si>
    <t>Мероприятие 6. Приобритение котла КВр-1,0 МВт в котельную с. Неверовка Таврического муниципального района Омской области</t>
  </si>
  <si>
    <t>Мероприятие 7. Возмещение затрат концессионера по финансированию мероприятий по капитальному ремонту объектов концессионного соглашения объектов теплоснабжения Таврического муниципального района Омской области</t>
  </si>
  <si>
    <t>Мероприятие 8. Передача части полномочий по организации теплоснабжения в части актуализации схем теплоснабжения на территории поселения</t>
  </si>
  <si>
    <t>Мероприятие 9. Финансовое обеспечение затрат, связанных с погашением задолженности перед поставщиками топливно - энергетических ресурсов организациям коммунального комплекса, осуществляющим регулируемый вид деятельности в сфере теплоснабжения на территории Таврического муниципального района  Омской области</t>
  </si>
  <si>
    <t>Мероприятие 1. Текущее содержание дорог сезонного характера вне границ населенных пунктов в границах муниципального района</t>
  </si>
  <si>
    <t>Мероприятие 2. Выполнение текущего ремонта автомобильных дорог общего пользования местного значения, находящихся в собственности Таврического муниципального района Омской области</t>
  </si>
  <si>
    <t>Мероприятие 3. Строительство автомобильной дороги к КХ "Потапов В.М." с. Луговое Луговского сельского поселения Таврического муниципального района Омской области</t>
  </si>
  <si>
    <t>Мероприятие 4. 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</si>
  <si>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5. Выполнение авторского надзора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</si>
  <si>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 xml:space="preserve"> Мероприятие 6. Осуществление технического надзора за ходом строительных работ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</si>
  <si>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7. Выполнение работ по 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</t>
  </si>
  <si>
    <t>Мероприятие 8. Оказание услуг по осуществлению строительного контроля за ходом строительных работ по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метр)"</t>
  </si>
  <si>
    <t>Мероприятие 9. Выполнение работ по ремонту участка автомобильной дороги по ул. Студенческая от дома № 2 до дома № 20 в п. Новоуральский, протяженностью 403 м</t>
  </si>
  <si>
    <t xml:space="preserve"> Мероприятие 10.Осуществление строительного контроля за ходом строительных работ по ремонту участка автомобильной дороги по ул. Студенческая от дома № 2 до дома № 20 в п. Новоуральский, протяженностью 403 м.</t>
  </si>
  <si>
    <t>Мероприятие 11. Выполнение работ по ремонту автомобильной дороги, подъезд к  садоводческому массиву "Фадино", струйно - инъекционным методом</t>
  </si>
  <si>
    <t>Задача подпрограммы 4. Обеспечение потребности населения в услугах по перевозке пассажиров транспортом общего пользования в границах муниципального района. Обеспечение доступности пассажирских перевозок.</t>
  </si>
  <si>
    <t>Мероприятие 1. 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Таврического муниципального района Омской области</t>
  </si>
  <si>
    <t>Итого по  подпрограмме 4. Организация транспортного обслуживания и обеспечение устойчивого, надежного, безопасного функционирования пассажирского транспорта"</t>
  </si>
  <si>
    <t>Общая протяженность построенных инженерных сетей</t>
  </si>
  <si>
    <t>км.</t>
  </si>
  <si>
    <t>единиц</t>
  </si>
  <si>
    <t>Протяженность построенных, реконструируемых и отремонтированных водопроводных сетей (без нарастающего итога)</t>
  </si>
  <si>
    <t>Количество схем водоснабжения в отношении которых в отчетном году проведена актуализация</t>
  </si>
  <si>
    <t>шт.</t>
  </si>
  <si>
    <t>Протяженность построенных, реконструируемых и отремонтированных сетей   газораспределения (без нарастающего итога)</t>
  </si>
  <si>
    <t>Количество приобритенных, построенных, реконструируемых, отремонтированных котельных</t>
  </si>
  <si>
    <t xml:space="preserve">Количество приобритенных и установленных котлов </t>
  </si>
  <si>
    <t>Протяженность построенных, реконструируемых и отремонтированных тепловых сетей</t>
  </si>
  <si>
    <t>Количество схем теплоснабжения в отношении которых в отчетном году проведена актуализация</t>
  </si>
  <si>
    <t>Исполнение обязательств по предоставлению субсидии на погашение задолженности перед поставщиком топливно - энергетических ресурсов организациям коммунального комплекса, осуществляющим регулируемый вид деятельности в сфере теплоснабжения</t>
  </si>
  <si>
    <t>Протяженность построенных, реконструируемых и отремонтированных дорог.</t>
  </si>
  <si>
    <t>Площадь автомобильных дорог местного значения, в отношении которых произведен ремонт</t>
  </si>
  <si>
    <t>тыс. кв.м.</t>
  </si>
  <si>
    <r>
      <t xml:space="preserve">Объем (рублей) n-й год </t>
    </r>
    <r>
      <rPr>
        <sz val="28"/>
        <color indexed="10"/>
        <rFont val="Times New Roman"/>
        <family val="1"/>
        <charset val="204"/>
      </rPr>
      <t>&lt;**&gt;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</si>
  <si>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</si>
  <si>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28"/>
        <color indexed="10"/>
        <rFont val="Times New Roman"/>
        <family val="1"/>
        <charset val="204"/>
      </rPr>
      <t>&lt;***&gt;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</si>
  <si>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Задача 1 подпрограммы 1 муниципальной программы.   </t>
    </r>
    <r>
      <rPr>
        <sz val="36"/>
        <color indexed="8"/>
        <rFont val="Times New Roman"/>
        <family val="1"/>
        <charset val="204"/>
      </rPr>
      <t xml:space="preserve"> Обеспечение предоставления социальных выплат на приобретение или строительство жилья, создание условий для расселения граждан из аварийного жилищного фонда  и строительства многоквартирных домов в целях формирования муниципального жилищного фонда</t>
    </r>
  </si>
  <si>
    <r>
      <t xml:space="preserve">Основное мероприятие </t>
    </r>
    <r>
      <rPr>
        <sz val="36"/>
        <color indexed="8"/>
        <rFont val="Times New Roman"/>
        <family val="1"/>
        <charset val="204"/>
      </rPr>
      <t>«Улучшение жилищных условий граждан»</t>
    </r>
  </si>
  <si>
    <r>
      <t xml:space="preserve">Мероприятие 1  </t>
    </r>
    <r>
      <rPr>
        <sz val="36"/>
        <color indexed="8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</si>
  <si>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
    </t>
    </r>
    <r>
      <rPr>
        <sz val="36"/>
        <color indexed="10"/>
        <rFont val="Times New Roman"/>
        <family val="1"/>
        <charset val="204"/>
      </rPr>
      <t>&lt;*&gt;</t>
    </r>
    <r>
      <rPr>
        <sz val="36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36"/>
        <color indexed="10"/>
        <rFont val="Times New Roman"/>
        <family val="1"/>
        <charset val="204"/>
      </rPr>
      <t xml:space="preserve"> &lt;**&gt; </t>
    </r>
    <r>
      <rPr>
        <sz val="36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36"/>
        <color indexed="10"/>
        <rFont val="Times New Roman"/>
        <family val="1"/>
        <charset val="204"/>
      </rPr>
      <t xml:space="preserve"> &lt;***&gt;</t>
    </r>
    <r>
      <rPr>
        <sz val="36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36"/>
        <color indexed="10"/>
        <rFont val="Times New Roman"/>
        <family val="1"/>
        <charset val="204"/>
      </rPr>
      <t>&lt;****&gt;</t>
    </r>
    <r>
      <rPr>
        <sz val="36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36"/>
        <color indexed="10"/>
        <rFont val="Times New Roman"/>
        <family val="1"/>
        <charset val="204"/>
      </rPr>
      <t>&lt;*****&gt;</t>
    </r>
    <r>
      <rPr>
        <sz val="36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36"/>
        <color indexed="10"/>
        <rFont val="Times New Roman"/>
        <family val="1"/>
        <charset val="204"/>
      </rPr>
      <t xml:space="preserve"> &lt;******&gt;</t>
    </r>
    <r>
      <rPr>
        <sz val="36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36"/>
        <color indexed="10"/>
        <rFont val="Times New Roman"/>
        <family val="1"/>
        <charset val="204"/>
      </rPr>
      <t>&lt;*******&gt;</t>
    </r>
    <r>
      <rPr>
        <sz val="36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</si>
  <si>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t xml:space="preserve">                                                                                                                                                                                                                           </t>
  </si>
  <si>
    <t>Приложение № 3</t>
  </si>
  <si>
    <t>04.1.02</t>
  </si>
  <si>
    <t>04.1.03</t>
  </si>
  <si>
    <t>04.2.03.10300</t>
  </si>
  <si>
    <t>04.2.03.19990</t>
  </si>
  <si>
    <r>
      <t>о реализации муниципальной программы Таврического муниципального района Омской области</t>
    </r>
    <r>
      <rPr>
        <b/>
        <sz val="36"/>
        <color indexed="10"/>
        <rFont val="Times New Roman"/>
        <family val="1"/>
        <charset val="204"/>
      </rPr>
      <t xml:space="preserve"> &lt;*&gt;</t>
    </r>
  </si>
  <si>
    <t xml:space="preserve">2021 год &lt;**&gt;
</t>
  </si>
  <si>
    <t>Мероприятие 4. Выполнение работ по внесению изменений в генеральный план Новоуральского сельского поселения Таврического муниципального района Омской области, внесение изменений в правила землепользования и застройки Новоуральского сельского поселения Таврического муниципального района Омской области,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</si>
  <si>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6. Подготовка проекта планировки территории, проекта межевания территории, в том числе предусматривающих размещение линейных объектов микрорайона "Кристалл" в с. Сосновское Сосновского сельского поселения Таврического муниципального района Омской области</t>
  </si>
  <si>
    <t>Мероприятие 3.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</t>
  </si>
  <si>
    <t>Мероприятие 3.2. Выполнение авторского надзора по объекту "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</si>
  <si>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9. Передача части полномочий по организации водоснабжения в части приобретения стандартной водоразборной колонки и полиэтиленовой трубы</t>
  </si>
  <si>
    <t>Мероприятие 10. Передача части полномочий по организации водоснабжения в части ремонта водопроводных сетей на территории сельских поселений, находящихся в муниципальной собственности Таврического района</t>
  </si>
  <si>
    <t>Мероприятие 10. Выполнение работ по ремонту кровли здания котельных в с. Копейкино, с. Веселые Рощи, с. Тихорецкое, с. Новобелозеровка</t>
  </si>
  <si>
    <t>Мероприятие 12. Передача части полномочий по организации газоснабжения населения в части газоснабжения н.п. Отделение № 4 Опытного хозяйства СибНИИСХОЗа Новоуральского сельского поселения Таврического муниципального района Омской области</t>
  </si>
  <si>
    <t>Мероприятие 13. Ремонт тепловых сетей на территории Таврического городского поселения, включая приобретение теплового оборудования, изделий и материалов</t>
  </si>
  <si>
    <t>Мероприятие 14. Корректировка проектной документации по объектам газо-, тепло-, водоснабжения на территориях городского и сельских поселений Таврического муниципального района</t>
  </si>
  <si>
    <t>Задача 5 подпрограммы 2. Повышение уровня надежности и безопасности электроснабжения социально значимых объектов</t>
  </si>
  <si>
    <t>Основное мероприятие. Обеспечение социально – значимых объектов автономными (резервными) источниками электроснабжения</t>
  </si>
  <si>
    <t>Мероприятие 2. Передача части полномочий по организации электроснабжения в части проведения ревизии и ремонта электроподстанций на территории сельских поселений, находящихся в муниципальной собственности Таврического района.</t>
  </si>
  <si>
    <t>Количество трансформаторных подстанций на которых была проведена ревизия</t>
  </si>
  <si>
    <t>Мероприятие 12. 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</t>
  </si>
  <si>
    <t>Мероприятие 13. Выполнение авторского надзора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</si>
  <si>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14. Осуществление технического надзора за ходом строительных работ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</si>
  <si>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15. Выполнение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по объекту: «Строительство автомобильных дорог микрорайона комплексной застройки "Северный" в р.п. Таврическое Омской области 4-я очередь»</t>
  </si>
  <si>
    <t>Мероприятие 16. Иные межбюджетные трансферты по объекту "Строительство автомобильной дороги от ул. Рабочая в р.п. Таврическое до зернотока КФХ "Кнаус А.А."</t>
  </si>
  <si>
    <t>Мероприятие 17.Иные межбюджетные трансферты по объекту "Ремонт автомобильной дороги по ул. Первомайская в с. Карповка Таврического района Омской области (от дома № 6 до пересечения с объездной дорогой)</t>
  </si>
  <si>
    <t>Мероприятие 18. Подготовка проекта планировки и проекта межевания территории, на выполнение кадастровых работ по подготовке межевых планов для размещения объекта «Строительство автомобильных дорог микрорайона комплексной застройки "Северный" в р.п. Таврическое Омской области 4-я очередь»</t>
  </si>
  <si>
    <t xml:space="preserve">шт. </t>
  </si>
  <si>
    <t>04.1.01</t>
  </si>
  <si>
    <t>04.1.02.20040</t>
  </si>
  <si>
    <t>04.1.03.14090</t>
  </si>
  <si>
    <t>04.1.03.71620  04.1.03.S1620</t>
  </si>
  <si>
    <t>04.1.03.71622  04.1.03.S1622</t>
  </si>
  <si>
    <t>04.1.03.70620 04.1.03.S0620</t>
  </si>
  <si>
    <t>04.2.05.10190</t>
  </si>
  <si>
    <t>04.2.05.</t>
  </si>
  <si>
    <t>04.2.01.</t>
  </si>
  <si>
    <t>04.2.G5.К2431 04.2.G5.S2431</t>
  </si>
  <si>
    <t>04.2.01.21220</t>
  </si>
  <si>
    <t>04.2.01.72390 04.2.01.S2390</t>
  </si>
  <si>
    <t>04.2.01.10040</t>
  </si>
  <si>
    <t>04.2.01.14050</t>
  </si>
  <si>
    <t>04.2.01.14070</t>
  </si>
  <si>
    <t>04.2.01.14080</t>
  </si>
  <si>
    <t>04.2.G5.10230</t>
  </si>
  <si>
    <t>04.2.03.14010</t>
  </si>
  <si>
    <t>04.2.03.14020</t>
  </si>
  <si>
    <t>04.2.03.10260</t>
  </si>
  <si>
    <t>04.2.03.</t>
  </si>
  <si>
    <t>04.2.03.19990 04.2.03.20050</t>
  </si>
  <si>
    <t>04.2.03.14060</t>
  </si>
  <si>
    <t>04.2.03.71560 04.2.03.S1560 04.2.03.19990</t>
  </si>
  <si>
    <t>04.2.03.14120</t>
  </si>
  <si>
    <t>04.2.03.14130</t>
  </si>
  <si>
    <t>502              508</t>
  </si>
  <si>
    <t>04.2.03.14160</t>
  </si>
  <si>
    <t>04.2.04.</t>
  </si>
  <si>
    <t>04.2.04.14040</t>
  </si>
  <si>
    <t>04.3.01.</t>
  </si>
  <si>
    <t>04.3.01.19990</t>
  </si>
  <si>
    <t>04.3.01.70050 04.3.01.S0050</t>
  </si>
  <si>
    <t>04.3.01.20060</t>
  </si>
  <si>
    <t>04.3.01.20020</t>
  </si>
  <si>
    <t>04.3.01.70340 04.3.01.S0340</t>
  </si>
  <si>
    <t>04.3.01.70341 04.3.01.S0341</t>
  </si>
  <si>
    <t>04.3.01.20021</t>
  </si>
  <si>
    <t>04.3.F1.50210</t>
  </si>
  <si>
    <t>04.3.01.20061</t>
  </si>
  <si>
    <t>04.3.01.14100</t>
  </si>
  <si>
    <t>04.3.01.14110</t>
  </si>
  <si>
    <t>04.4.01.</t>
  </si>
  <si>
    <t>04.4.01.70840 04.4.01.S0840 04.4.01.19990</t>
  </si>
  <si>
    <t xml:space="preserve">2022 год &lt;**&gt;
</t>
  </si>
  <si>
    <t xml:space="preserve">Неисполненные обязательства отчетного года &lt;****&gt;
</t>
  </si>
  <si>
    <t xml:space="preserve">Факт &lt;***&gt;
</t>
  </si>
  <si>
    <t>Мероприятие 2.1.Выполнение работ по ремонту автодороги, автодорога к Рыбхозу, струйно - иньекционным методом</t>
  </si>
  <si>
    <t xml:space="preserve"> 4. иных источников финансирования, предусмотренных законодательством&lt;6&gt;</t>
  </si>
  <si>
    <t xml:space="preserve">5. Переходящего остатка бюджетных средств, в том числе: &lt;7&gt;
</t>
  </si>
  <si>
    <t xml:space="preserve">5.1. поступлений целевого характера из областного бюджета
</t>
  </si>
  <si>
    <t>5.2. поступлений целевого характера из бюджетов поселений Таврического муниципального района Омской области</t>
  </si>
  <si>
    <t xml:space="preserve">5.3. средств дорожного фонда Таврического муниципального района Омской области
</t>
  </si>
  <si>
    <t>Мероприятие 3.1. Выполнение авторского надзора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</si>
  <si>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3.2. Осуществление строительного контроля за ходом строительных работ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</si>
  <si>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21. Выполнение работ по разработке проектной документации (включая проведение инженерных изысканий) по строительству объекта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</si>
  <si>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22. Выполнение инженерных изысканий, разработка проектной документации, выполнение государственной экспертизы проектной документации по объекту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</si>
  <si>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23. Осуществление полномочий муниципального района, переданные поселениям в соответствии с заключенными соглашениями о передаче части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</si>
  <si>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Мероприятие 7. Передача полномочий по внесению изменений в генеральный план сельского поселения, внесение изменений в правила землепользования и застройки сельского поселения, включая документацию для внесения сведений о границах населенных пунктов и границах территориальных зон в ЕГРН (Луговское с.п., Любомировское с.п., Неверовское с.п., Харламовское с.п.)</t>
  </si>
  <si>
    <t>Мероприятие 8. Передача полномочий по корректировке проекта генерального плана сельского поселения Таврического муниципального района (Ленинское с.п.)</t>
  </si>
  <si>
    <t>Мероприятие 9. Внесение изменений в схему территориального планирования Таврического муниципального района Омской области</t>
  </si>
  <si>
    <t>Мероприятие 13. Передача полномочий по организации водоснабжения в части устройство (монтаж) водопроводных колодцев на территории сельских поселений Таврического района Омской области</t>
  </si>
  <si>
    <t>Мероприятие 15.Проверка сметной документации и формирование конъюнктурного анализа на приобретение и установку трубной продукции и оборудования водопровода к д. Сосновка Прииртышского сельского поселения Таврического муниципального района Омской области</t>
  </si>
  <si>
    <t>Мероприятие 4. Выполнение проектно - изыскательских работ по объекту "Капитальный ремонт трубопровода от насосного коллектора до котлована - испарителя вблизи с. Сосновского, Сосновское сельское поселение Таврического муниципального района Омской области</t>
  </si>
  <si>
    <t>Мероприятие 5. Передача полномочий по организации водоотведения в части ремонта канализационной сети, расположенной на территории сельских поселений Таврического района Омской области</t>
  </si>
  <si>
    <t>Мероприятие 6.Финансовое обеспечение (возмещение) затрат, связанных с оказанием услуг по водоотведению на территории Таврического муниципального района Омской области</t>
  </si>
  <si>
    <t xml:space="preserve">Мероприятие 7. Выполнение работ по ремонту канализационной сети в р.п. Таврическое по ул. Лермонтова, от КНС-1 ул. Лермонтова 24А до ул. Лермонтова 53 </t>
  </si>
  <si>
    <t>Количество разработанной проектно - сметной документации для дальнейшего строительства, реконструкции, ремонта канализационных сетей</t>
  </si>
  <si>
    <t>Протяженность построенных, реконструируемых и отремонтированных канализационных  сетей (без нарастающего итога)</t>
  </si>
  <si>
    <t>Исполнение обязательств по предоставлению субсидии организациям коммунального комплекса, осуществляющим регулируемый вид деятельности в сфере водоотведения</t>
  </si>
  <si>
    <t>Мероприятие 16. Предоставление иных межбюджетных трансфертов на финансовое  обеспечение расходных обязательств, возникающих при выполнении полномочий органов местного самоуправления поселений по решению вопросов местного значения</t>
  </si>
  <si>
    <t>Мероприятие 17. Передача полномочий по организации газоснабжения в части проведения ремонта газораспределительных сетей</t>
  </si>
  <si>
    <t>Количество разработанной проектной – документации с целью последующего капитального ремонта, реконструкции и строительства автомобильных дорог общего пользования местного значения (без нарастающего итога).</t>
  </si>
  <si>
    <t>04.1.01.2.4970</t>
  </si>
  <si>
    <t>04.1.103.14090</t>
  </si>
  <si>
    <t>04.1.03.71070; 04.1.03.81070</t>
  </si>
  <si>
    <t>04.2.05.19990; 04.00.02</t>
  </si>
  <si>
    <t>04.2.01.14110</t>
  </si>
  <si>
    <t>04.2.01.19990;      04.00.35</t>
  </si>
  <si>
    <t>04.2.02.14190</t>
  </si>
  <si>
    <t>04.2.02.14200</t>
  </si>
  <si>
    <t>04.2.02.19990;   04.00.34</t>
  </si>
  <si>
    <t>04.00.13;   04.2.02.1999</t>
  </si>
  <si>
    <t>04.2.03.14140</t>
  </si>
  <si>
    <t>04.3.F1.К0210;  04.3F1.S0210; 04.3F1.24022</t>
  </si>
  <si>
    <t>04.3.01.19990; 04.00.36</t>
  </si>
  <si>
    <t>04.3.01.10330; 04.3.01.13721;04.3.01M3721;04.3.01S3721</t>
  </si>
  <si>
    <t>04.3.01.19990; 04.00.05</t>
  </si>
  <si>
    <t>на 01 января  2024  года</t>
  </si>
  <si>
    <t>Всего (2020 - 2023)</t>
  </si>
  <si>
    <t xml:space="preserve">2023год &lt;**&gt;
</t>
  </si>
  <si>
    <r>
      <t xml:space="preserve">Всего (2020-2023) </t>
    </r>
    <r>
      <rPr>
        <sz val="28"/>
        <color indexed="10"/>
        <rFont val="Times New Roman"/>
        <family val="1"/>
        <charset val="204"/>
      </rPr>
      <t>&lt;*****&gt;</t>
    </r>
  </si>
  <si>
    <t xml:space="preserve">2023 год &lt;**&gt;
</t>
  </si>
  <si>
    <t>Мероприятие 12. Выполнение работ по разработке проекта внесения изменений в генеральный план и правила землепользования и застройки Таврического городского поселения Таврического муниципального района Омской области</t>
  </si>
  <si>
    <t>Количество подготовленных проектов генеральных планов (в том числе проектов внесения изменений), включая документацию для внесения сведений о границах населенных пунктов и границах территориальных зон в ЕГРН</t>
  </si>
  <si>
    <t>Мероприятие 16.  Передача части полномочий по организации водоснабжения населения в части строительства водопроводных сетей по ул. Степная в д. Тихорецкое Таврического района Омской области</t>
  </si>
  <si>
    <t xml:space="preserve">Мероприятие 17. Выполнение проектных работ для строительства водопроводных сетей в  д. Лобково по ул. Садовая Таврического района Омской области  </t>
  </si>
  <si>
    <t xml:space="preserve">Мероприятие 18. Приобретение и монтаж трубной продукции водохозяйственного назначения для замены водопроводной сети по ул. Парковая, ул. 40 лет Победы, ул. Набережная в       с. Прииртышье Таврического района Омской области </t>
  </si>
  <si>
    <t>Исполнение обязательств по мероприятию "Приобретение и монтаж трубной продукции водохозяйственного назначения для замены водопроводной сети по ул. Парковая, ул. 40 лет Победы, ул. Набережная в       с. Прииртышье Таврического района Омской области "</t>
  </si>
  <si>
    <t>Исполнение обязательств по мероприятию "Приобретение трубной продукции для замены участка водопроводной  сети  в с. Любомировка  Таврического муниципального района Омской области"</t>
  </si>
  <si>
    <t>Мероприятие 19. Приобретение и монтаж трубной продукции  водохозяйственного назначения для замены участка водопроводной  сети  по ул. Советская в с. Любомировка  Таврического муниципального района Омской области</t>
  </si>
  <si>
    <t>Мероприятие 20. Передача части полномочий по организации водоснабжения в части строительства водопроводных сетей на территории сельских поселений Таврического района</t>
  </si>
  <si>
    <t>Мероприятие 21. Строительство водопроводных сетей от с. Карповка в направлении д. Пальцевка Таврического района Омской области</t>
  </si>
  <si>
    <t>Мероприятие 18. Приобретение и установка блочно-модульной газовой котельной мощностью 1,6 мВт в с. Неверовка Таврического муниципального района Омской области</t>
  </si>
  <si>
    <t>Количество приобретенных, построенных, реконструируемых, отремонтированных котельных</t>
  </si>
  <si>
    <t>Меропариятие 20. Приобретение технологического оборудования теплотехнического назначения для центральной котельной, расположенной по адресу: Омская область, р.п. Таврическое, ул. Автомобилистов д.11 а (деаэратор атмосферный ДА-25/15)</t>
  </si>
  <si>
    <t>Мероприятие 19. Приобретение трубной продукции для замены участка тепловой сети  в р.п. Таврическое Таврического муниципального района Омской области</t>
  </si>
  <si>
    <t>Исполнение обязательств по мероприятию "Приобретение технологического оборудования теплотехнического назначения для центральной котельной, расположенной по адресу: Омская область, р.п. Таврическое, ул. Автомобилистов д.11 а (деаэратор атмосферный ДА-25/15)"</t>
  </si>
  <si>
    <t xml:space="preserve">Исполнение обязательств по мероприятию «Приобретение трубной продукции для замены участка тепловой сети в р.п. Таврическое Таврического муниципального района Омской области» </t>
  </si>
  <si>
    <t>Мероприятие 19. 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</t>
  </si>
  <si>
    <t>Мероприятие 20. Разработка проекта организации дорожного движения на автомобильные дороги общего пользования местного значения, относящиеся к собственности Таврического муниципального района Омской области</t>
  </si>
  <si>
    <t>Мероприятие 25.1. Выполнение инженерных изысканий и работ по подготовке проектной документации по объекту: "Реконструкция подъезда к территории ООО "Таврический овощевод" с. Харламово Таврического муниципального района Омской области"</t>
  </si>
  <si>
    <t>Мероприятие 25.2. Выполнение работ по технологическому присоединению к электрическим сетям</t>
  </si>
  <si>
    <t>Мероприятие 25.3. Проведение государственной экспертизы проектной документации в части проверки достоверности определения сметной стоимости объекта капитального строительства: " Реконструкция подъезда к территории ООО "Таврический овощевод" с. Харламово Таврического муниципального района Омской области"</t>
  </si>
  <si>
    <t>Мероприятие 26. Выполнение работ по ремонту автодороги-подъезд к с. Карповка от а/д Новоселецк-Таврическое-Нововаршавка</t>
  </si>
  <si>
    <t>Мероприятие 27. Осуществление строительного контроля за ходом ремонтных работ</t>
  </si>
  <si>
    <t>Мероприятие 28. Осуществление авторского надзора по объекту "Строительство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очередь"</t>
  </si>
  <si>
    <t>Мероприятие 29. Осуществление строительного контроля за ходом строительных работ по объекту "Строительство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очередь"</t>
  </si>
  <si>
    <t>Мероприятие 30.  Иные межбюджетные трансферты по объекту: "Автомобильная дорога по ул. Урицкого в с. Сосновское Таврического муниципального района"</t>
  </si>
  <si>
    <t>от ___________________ №____________</t>
  </si>
  <si>
    <t>04.1.03.24024</t>
  </si>
  <si>
    <t>04.2.01.14180</t>
  </si>
  <si>
    <t>04.2.01.14170</t>
  </si>
  <si>
    <t>04.2.01.71123; 04.2.01.81123</t>
  </si>
  <si>
    <t>04.2.01.19924;04.2.01.71124;042.01.81124</t>
  </si>
  <si>
    <t>04.2.01.14090</t>
  </si>
  <si>
    <t>04.2.01.14150</t>
  </si>
  <si>
    <t>04.2.03.19990;04.2.03.71121;04.2.03.81121</t>
  </si>
  <si>
    <t>04.2.03.71122; 04.2.03.81122;04.2.03.21230</t>
  </si>
  <si>
    <t>04.2.03.71125;04.2.03.81125;04.2.03.19925</t>
  </si>
  <si>
    <t>04.3.01.14230</t>
  </si>
  <si>
    <t>04.3.01.199990</t>
  </si>
  <si>
    <t>04.3.01.19996</t>
  </si>
  <si>
    <t>04.3.01.24023;04.3.01.743721</t>
  </si>
  <si>
    <t>04.3.01.24022</t>
  </si>
  <si>
    <t>04.3.01.20061;04.3.01.70050;04.3.01.0056</t>
  </si>
  <si>
    <t>Мероприятие 7.1. Субсидия на возмещение  недополученных доходов, возникших в связи с оказанием коммунальной  услуги в сфере теплоснабжения на территории Таврического муниципального района Омской области, повлекшее образование  дебиторской задолженности населения, признанной в установленном порядке невозможной к взысканию</t>
  </si>
  <si>
    <t>Снижение невозможной к взясканию дебиторской задолженности населения Таврического муниципального района Омской области за коммунальную услугу в сфере теплоснабжения</t>
  </si>
  <si>
    <t>руб.</t>
  </si>
  <si>
    <t>Мероприятие 22.1. Выполнение работ по технологическому присоединению к электрическим сетям по объекту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</si>
  <si>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к постановлению Администрации Таврического                 муниципального района Омской области</t>
  </si>
  <si>
    <t xml:space="preserve">2024год &lt;**&gt;
</t>
  </si>
  <si>
    <t xml:space="preserve">2024 год &lt;**&gt;
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</si>
  <si>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2020-2027 годы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</si>
  <si>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</si>
  <si>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</si>
  <si>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1. Приобретение и установка резервных источников электроснабжения</t>
  </si>
  <si>
    <t>04.02.04.70490</t>
  </si>
  <si>
    <t>Субсидия муниципальному унитарному предприятию Таврического муниципального района Омской области, оказывающему услуги в сфере теплоснабжения в целях финансового обеспечения затрат на погашение кредиторской задолженности: за потребленный природный газ перед ООО "Газпром межрегионгаз Омск", за транспортировку газа перед АО "Омскгазстройэксплуатация"</t>
  </si>
  <si>
    <t>Основное мероприятие. Финансовое обеспечение затрат муниципальному унитарному предприятию Таврического муниципального района Омской области,оказывающему услуги в сфере теплоснабжения</t>
  </si>
  <si>
    <t>Передача полномочий по организации водоснабжения населения в части строительства водопроводных сетей "Водопроводная сеть от ул Школьная по ул.Степная в д.Тихорецкое Таврического муниципального района Омской области"протяженностью 391.6 м</t>
  </si>
  <si>
    <t>Передача части полномочий по организации водоснабжения в части приобретения и (или)установки стандартной водоразборной колонки,колодца и полиэтиленовой трубы</t>
  </si>
  <si>
    <t xml:space="preserve">Передача части полномочий по организации водоснабжения по организации водоснабжения в части ремонта водопроводных сетей на территории сельских поселений, находящихся в муниципальной собственности Таврического района </t>
  </si>
  <si>
    <t>Передача части полномочий по организации водоснабжения в части строительства водопроводных сетей на территории сельских поселений Таврического района</t>
  </si>
  <si>
    <t>04.2.001.14090</t>
  </si>
  <si>
    <t>Мероприятие 19.1 Выполнение работ по строительству автомобильных дорог микрорайона комплексной застройки "Северный" в р.п.Таврическое Таврического муниципального района Омской области 4-я очередь</t>
  </si>
  <si>
    <t>04.3.01.S0050</t>
  </si>
  <si>
    <t>Мероприятие 33. Предоставление иного межбюджетного трансферта на выполнение ремонтных работ,осуществление строительного контроля за ходом ремонтных работ автомобильных дорог,находящихся в собственности сельских поселений Таврического муниципального района Омской области</t>
  </si>
  <si>
    <t>04.3.01.14240</t>
  </si>
  <si>
    <t>Мероприятие 34. Предоставление иного межбюджетного трансферта на обеспечение финансирования мероприятий по обустройству автомобильных дорог общего пользования местного значения в целях повышения безопасности дорожного движения</t>
  </si>
  <si>
    <t>04.3.01.14250</t>
  </si>
  <si>
    <t>Предоставление иного межбюджетного трансферта на выполнение ремонтных дорог,осуществление строительного контроля за ходом ремонтных работ автомобильных дорог,находящихся в собственности сельских поселений Таврического муниципального района Омской области</t>
  </si>
  <si>
    <t>04.3.01.14260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</si>
</sst>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36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6"/>
      <color indexed="10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48"/>
      <name val="Times New Roman"/>
      <family val="1"/>
      <charset val="204"/>
    </font>
    <font>
      <sz val="2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435">
    <xf numFmtId="0" fontId="0" fillId="0" borderId="0" xfId="0"/>
    <xf numFmtId="0" fontId="5" fillId="0" borderId="0" xfId="0" applyFont="1" applyFill="1" applyBorder="1"/>
    <xf numFmtId="0" fontId="4" fillId="0" borderId="0" xfId="0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/>
    <xf numFmtId="0" fontId="3" fillId="2" borderId="0" xfId="0" applyFont="1" applyFill="1" applyBorder="1"/>
    <xf numFmtId="0" fontId="4" fillId="5" borderId="0" xfId="0" applyFont="1" applyFill="1" applyBorder="1"/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4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vertical="top" wrapText="1"/>
    </xf>
    <xf numFmtId="4" fontId="12" fillId="2" borderId="8" xfId="0" applyNumberFormat="1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left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top" wrapText="1"/>
    </xf>
    <xf numFmtId="4" fontId="21" fillId="2" borderId="2" xfId="0" applyNumberFormat="1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4" fontId="22" fillId="2" borderId="2" xfId="0" applyNumberFormat="1" applyFont="1" applyFill="1" applyBorder="1" applyAlignment="1">
      <alignment vertical="top" wrapText="1"/>
    </xf>
    <xf numFmtId="0" fontId="16" fillId="2" borderId="0" xfId="0" applyFont="1" applyFill="1"/>
    <xf numFmtId="0" fontId="15" fillId="2" borderId="0" xfId="0" applyFont="1" applyFill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0" fontId="8" fillId="2" borderId="0" xfId="0" applyFont="1" applyFill="1"/>
    <xf numFmtId="0" fontId="6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/>
    </xf>
    <xf numFmtId="0" fontId="15" fillId="2" borderId="0" xfId="0" applyFont="1" applyFill="1" applyBorder="1"/>
    <xf numFmtId="0" fontId="15" fillId="2" borderId="0" xfId="0" applyFont="1" applyFill="1"/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0" borderId="0" xfId="0" applyFont="1" applyFill="1" applyBorder="1"/>
    <xf numFmtId="0" fontId="12" fillId="2" borderId="8" xfId="0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right"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vertical="top" wrapText="1"/>
    </xf>
    <xf numFmtId="0" fontId="15" fillId="2" borderId="6" xfId="0" applyFont="1" applyFill="1" applyBorder="1" applyAlignment="1">
      <alignment vertical="top" wrapText="1"/>
    </xf>
    <xf numFmtId="0" fontId="15" fillId="0" borderId="2" xfId="0" applyFont="1" applyFill="1" applyBorder="1"/>
    <xf numFmtId="4" fontId="12" fillId="2" borderId="3" xfId="0" applyNumberFormat="1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center" vertical="top" wrapText="1"/>
    </xf>
    <xf numFmtId="4" fontId="21" fillId="2" borderId="2" xfId="0" applyNumberFormat="1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24" fillId="2" borderId="0" xfId="0" applyFont="1" applyFill="1" applyBorder="1" applyAlignment="1">
      <alignment horizontal="center" vertical="top" wrapText="1"/>
    </xf>
    <xf numFmtId="0" fontId="5" fillId="2" borderId="17" xfId="0" applyFont="1" applyFill="1" applyBorder="1"/>
    <xf numFmtId="0" fontId="4" fillId="2" borderId="17" xfId="0" applyFont="1" applyFill="1" applyBorder="1"/>
    <xf numFmtId="0" fontId="3" fillId="2" borderId="17" xfId="0" applyFont="1" applyFill="1" applyBorder="1"/>
    <xf numFmtId="0" fontId="15" fillId="2" borderId="17" xfId="0" applyFont="1" applyFill="1" applyBorder="1" applyAlignment="1">
      <alignment horizontal="center" vertical="top"/>
    </xf>
    <xf numFmtId="4" fontId="15" fillId="5" borderId="2" xfId="0" applyNumberFormat="1" applyFont="1" applyFill="1" applyBorder="1" applyAlignment="1">
      <alignment vertical="top" wrapText="1"/>
    </xf>
    <xf numFmtId="0" fontId="15" fillId="5" borderId="2" xfId="0" applyFont="1" applyFill="1" applyBorder="1" applyAlignment="1">
      <alignment vertical="top" wrapText="1"/>
    </xf>
    <xf numFmtId="0" fontId="4" fillId="6" borderId="0" xfId="0" applyFont="1" applyFill="1"/>
    <xf numFmtId="0" fontId="7" fillId="6" borderId="0" xfId="0" applyFont="1" applyFill="1" applyAlignment="1">
      <alignment vertical="top" wrapText="1"/>
    </xf>
    <xf numFmtId="0" fontId="15" fillId="6" borderId="0" xfId="0" applyFont="1" applyFill="1" applyAlignment="1">
      <alignment vertical="top" wrapText="1"/>
    </xf>
    <xf numFmtId="0" fontId="14" fillId="6" borderId="0" xfId="0" applyFont="1" applyFill="1" applyBorder="1" applyAlignment="1">
      <alignment vertical="top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top"/>
    </xf>
    <xf numFmtId="4" fontId="15" fillId="6" borderId="2" xfId="0" applyNumberFormat="1" applyFont="1" applyFill="1" applyBorder="1" applyAlignment="1">
      <alignment horizontal="center" vertical="top"/>
    </xf>
    <xf numFmtId="0" fontId="15" fillId="6" borderId="2" xfId="0" applyFont="1" applyFill="1" applyBorder="1"/>
    <xf numFmtId="4" fontId="15" fillId="6" borderId="2" xfId="0" applyNumberFormat="1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4" fontId="15" fillId="6" borderId="17" xfId="0" applyNumberFormat="1" applyFont="1" applyFill="1" applyBorder="1" applyAlignment="1">
      <alignment horizontal="center" vertical="top"/>
    </xf>
    <xf numFmtId="0" fontId="5" fillId="6" borderId="17" xfId="0" applyFont="1" applyFill="1" applyBorder="1"/>
    <xf numFmtId="0" fontId="4" fillId="6" borderId="17" xfId="0" applyFont="1" applyFill="1" applyBorder="1"/>
    <xf numFmtId="4" fontId="15" fillId="6" borderId="0" xfId="0" applyNumberFormat="1" applyFont="1" applyFill="1" applyBorder="1" applyAlignment="1">
      <alignment horizontal="center" vertical="top" wrapText="1"/>
    </xf>
    <xf numFmtId="0" fontId="16" fillId="6" borderId="0" xfId="0" applyFont="1" applyFill="1"/>
    <xf numFmtId="4" fontId="22" fillId="6" borderId="17" xfId="0" applyNumberFormat="1" applyFont="1" applyFill="1" applyBorder="1" applyAlignment="1">
      <alignment horizontal="center" vertical="top"/>
    </xf>
    <xf numFmtId="49" fontId="12" fillId="2" borderId="9" xfId="0" applyNumberFormat="1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164" fontId="12" fillId="2" borderId="8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164" fontId="15" fillId="2" borderId="8" xfId="0" applyNumberFormat="1" applyFont="1" applyFill="1" applyBorder="1" applyAlignment="1">
      <alignment horizontal="center" vertical="top" wrapText="1"/>
    </xf>
    <xf numFmtId="164" fontId="15" fillId="2" borderId="9" xfId="0" applyNumberFormat="1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21" fillId="7" borderId="2" xfId="0" applyFont="1" applyFill="1" applyBorder="1" applyAlignment="1">
      <alignment horizontal="left" vertical="top" wrapText="1"/>
    </xf>
    <xf numFmtId="4" fontId="21" fillId="7" borderId="2" xfId="0" applyNumberFormat="1" applyFont="1" applyFill="1" applyBorder="1" applyAlignment="1">
      <alignment vertical="top" wrapText="1"/>
    </xf>
    <xf numFmtId="0" fontId="21" fillId="7" borderId="2" xfId="0" applyFont="1" applyFill="1" applyBorder="1" applyAlignment="1">
      <alignment vertical="top" wrapText="1"/>
    </xf>
    <xf numFmtId="0" fontId="4" fillId="7" borderId="0" xfId="0" applyFont="1" applyFill="1" applyBorder="1"/>
    <xf numFmtId="0" fontId="15" fillId="6" borderId="17" xfId="0" applyFont="1" applyFill="1" applyBorder="1"/>
    <xf numFmtId="2" fontId="15" fillId="2" borderId="17" xfId="0" applyNumberFormat="1" applyFont="1" applyFill="1" applyBorder="1"/>
    <xf numFmtId="0" fontId="15" fillId="6" borderId="17" xfId="0" applyFont="1" applyFill="1" applyBorder="1" applyAlignment="1">
      <alignment vertical="top"/>
    </xf>
    <xf numFmtId="4" fontId="15" fillId="6" borderId="17" xfId="0" applyNumberFormat="1" applyFont="1" applyFill="1" applyBorder="1" applyAlignment="1">
      <alignment vertical="top"/>
    </xf>
    <xf numFmtId="2" fontId="15" fillId="2" borderId="17" xfId="0" applyNumberFormat="1" applyFont="1" applyFill="1" applyBorder="1" applyAlignment="1">
      <alignment vertical="top"/>
    </xf>
    <xf numFmtId="4" fontId="15" fillId="2" borderId="17" xfId="0" applyNumberFormat="1" applyFont="1" applyFill="1" applyBorder="1" applyAlignment="1">
      <alignment vertical="top"/>
    </xf>
    <xf numFmtId="4" fontId="15" fillId="2" borderId="17" xfId="0" applyNumberFormat="1" applyFont="1" applyFill="1" applyBorder="1"/>
    <xf numFmtId="2" fontId="15" fillId="6" borderId="17" xfId="0" applyNumberFormat="1" applyFont="1" applyFill="1" applyBorder="1" applyAlignment="1">
      <alignment vertical="top"/>
    </xf>
    <xf numFmtId="4" fontId="22" fillId="6" borderId="17" xfId="0" applyNumberFormat="1" applyFont="1" applyFill="1" applyBorder="1" applyAlignment="1">
      <alignment vertical="top"/>
    </xf>
    <xf numFmtId="4" fontId="22" fillId="2" borderId="17" xfId="0" applyNumberFormat="1" applyFont="1" applyFill="1" applyBorder="1" applyAlignment="1">
      <alignment vertical="top"/>
    </xf>
    <xf numFmtId="0" fontId="12" fillId="7" borderId="2" xfId="0" applyFont="1" applyFill="1" applyBorder="1" applyAlignment="1">
      <alignment horizontal="left" vertical="top" wrapText="1"/>
    </xf>
    <xf numFmtId="4" fontId="12" fillId="7" borderId="2" xfId="0" applyNumberFormat="1" applyFont="1" applyFill="1" applyBorder="1" applyAlignment="1">
      <alignment vertical="top" wrapText="1"/>
    </xf>
    <xf numFmtId="0" fontId="12" fillId="7" borderId="2" xfId="0" applyFont="1" applyFill="1" applyBorder="1" applyAlignment="1">
      <alignment vertical="top" wrapText="1"/>
    </xf>
    <xf numFmtId="4" fontId="15" fillId="7" borderId="17" xfId="0" applyNumberFormat="1" applyFont="1" applyFill="1" applyBorder="1" applyAlignment="1">
      <alignment vertical="top"/>
    </xf>
    <xf numFmtId="0" fontId="12" fillId="2" borderId="17" xfId="0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vertical="top" wrapText="1"/>
    </xf>
    <xf numFmtId="4" fontId="12" fillId="2" borderId="17" xfId="0" applyNumberFormat="1" applyFont="1" applyFill="1" applyBorder="1" applyAlignment="1">
      <alignment vertical="top" wrapText="1"/>
    </xf>
    <xf numFmtId="0" fontId="4" fillId="6" borderId="3" xfId="0" applyFont="1" applyFill="1" applyBorder="1"/>
    <xf numFmtId="0" fontId="4" fillId="2" borderId="3" xfId="0" applyFont="1" applyFill="1" applyBorder="1"/>
    <xf numFmtId="0" fontId="4" fillId="2" borderId="14" xfId="0" applyFont="1" applyFill="1" applyBorder="1"/>
    <xf numFmtId="0" fontId="15" fillId="2" borderId="17" xfId="0" applyFont="1" applyFill="1" applyBorder="1" applyAlignment="1">
      <alignment horizontal="center" vertical="top" wrapText="1"/>
    </xf>
    <xf numFmtId="164" fontId="15" fillId="2" borderId="17" xfId="0" applyNumberFormat="1" applyFont="1" applyFill="1" applyBorder="1" applyAlignment="1">
      <alignment horizontal="center" vertical="top" wrapText="1"/>
    </xf>
    <xf numFmtId="164" fontId="12" fillId="2" borderId="17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/>
    <xf numFmtId="0" fontId="12" fillId="2" borderId="17" xfId="0" applyFont="1" applyFill="1" applyBorder="1" applyAlignment="1">
      <alignment horizontal="center" vertical="top" wrapText="1"/>
    </xf>
    <xf numFmtId="49" fontId="12" fillId="2" borderId="17" xfId="0" applyNumberFormat="1" applyFont="1" applyFill="1" applyBorder="1" applyAlignment="1">
      <alignment horizontal="center" vertical="top" wrapText="1"/>
    </xf>
    <xf numFmtId="4" fontId="15" fillId="6" borderId="2" xfId="0" applyNumberFormat="1" applyFont="1" applyFill="1" applyBorder="1" applyAlignment="1">
      <alignment horizontal="left" vertical="top"/>
    </xf>
    <xf numFmtId="0" fontId="15" fillId="6" borderId="2" xfId="0" applyFont="1" applyFill="1" applyBorder="1" applyAlignment="1">
      <alignment horizontal="left" vertical="top"/>
    </xf>
    <xf numFmtId="0" fontId="22" fillId="6" borderId="17" xfId="0" applyFont="1" applyFill="1" applyBorder="1" applyAlignment="1">
      <alignment horizontal="center" vertical="top"/>
    </xf>
    <xf numFmtId="2" fontId="15" fillId="6" borderId="17" xfId="0" applyNumberFormat="1" applyFont="1" applyFill="1" applyBorder="1"/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17" xfId="0" applyFont="1" applyFill="1" applyBorder="1" applyAlignment="1">
      <alignment vertical="top"/>
    </xf>
    <xf numFmtId="0" fontId="15" fillId="2" borderId="17" xfId="0" applyFont="1" applyFill="1" applyBorder="1" applyAlignment="1"/>
    <xf numFmtId="0" fontId="15" fillId="6" borderId="17" xfId="0" applyFont="1" applyFill="1" applyBorder="1" applyAlignment="1">
      <alignment horizontal="center" vertical="top"/>
    </xf>
    <xf numFmtId="4" fontId="12" fillId="2" borderId="17" xfId="0" applyNumberFormat="1" applyFont="1" applyFill="1" applyBorder="1" applyAlignment="1">
      <alignment horizontal="center" vertical="top" wrapText="1"/>
    </xf>
    <xf numFmtId="4" fontId="15" fillId="6" borderId="17" xfId="0" applyNumberFormat="1" applyFont="1" applyFill="1" applyBorder="1" applyAlignment="1">
      <alignment horizontal="center"/>
    </xf>
    <xf numFmtId="4" fontId="15" fillId="2" borderId="17" xfId="0" applyNumberFormat="1" applyFont="1" applyFill="1" applyBorder="1" applyAlignment="1">
      <alignment horizontal="center"/>
    </xf>
    <xf numFmtId="0" fontId="15" fillId="6" borderId="17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4" fontId="15" fillId="7" borderId="17" xfId="0" applyNumberFormat="1" applyFont="1" applyFill="1" applyBorder="1" applyAlignment="1">
      <alignment horizontal="center"/>
    </xf>
    <xf numFmtId="0" fontId="12" fillId="2" borderId="17" xfId="0" applyFont="1" applyFill="1" applyBorder="1"/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4" fontId="15" fillId="6" borderId="17" xfId="0" applyNumberFormat="1" applyFont="1" applyFill="1" applyBorder="1"/>
    <xf numFmtId="4" fontId="4" fillId="6" borderId="17" xfId="0" applyNumberFormat="1" applyFont="1" applyFill="1" applyBorder="1"/>
    <xf numFmtId="4" fontId="4" fillId="2" borderId="17" xfId="0" applyNumberFormat="1" applyFont="1" applyFill="1" applyBorder="1"/>
    <xf numFmtId="4" fontId="15" fillId="8" borderId="17" xfId="0" applyNumberFormat="1" applyFont="1" applyFill="1" applyBorder="1" applyAlignment="1">
      <alignment vertical="top"/>
    </xf>
    <xf numFmtId="4" fontId="15" fillId="8" borderId="17" xfId="0" applyNumberFormat="1" applyFont="1" applyFill="1" applyBorder="1"/>
    <xf numFmtId="4" fontId="15" fillId="7" borderId="17" xfId="0" applyNumberFormat="1" applyFont="1" applyFill="1" applyBorder="1"/>
    <xf numFmtId="4" fontId="12" fillId="6" borderId="17" xfId="0" applyNumberFormat="1" applyFont="1" applyFill="1" applyBorder="1" applyAlignment="1">
      <alignment vertical="top"/>
    </xf>
    <xf numFmtId="0" fontId="12" fillId="6" borderId="17" xfId="0" applyFont="1" applyFill="1" applyBorder="1" applyAlignment="1">
      <alignment vertical="top"/>
    </xf>
    <xf numFmtId="0" fontId="15" fillId="2" borderId="17" xfId="0" applyFont="1" applyFill="1" applyBorder="1"/>
    <xf numFmtId="4" fontId="22" fillId="7" borderId="17" xfId="0" applyNumberFormat="1" applyFont="1" applyFill="1" applyBorder="1" applyAlignment="1">
      <alignment vertical="top"/>
    </xf>
    <xf numFmtId="4" fontId="15" fillId="2" borderId="17" xfId="0" applyNumberFormat="1" applyFont="1" applyFill="1" applyBorder="1" applyAlignment="1">
      <alignment horizontal="center" vertical="top"/>
    </xf>
    <xf numFmtId="0" fontId="22" fillId="6" borderId="17" xfId="0" applyFont="1" applyFill="1" applyBorder="1" applyAlignment="1">
      <alignment vertical="top"/>
    </xf>
    <xf numFmtId="0" fontId="22" fillId="2" borderId="17" xfId="0" applyFont="1" applyFill="1" applyBorder="1" applyAlignment="1">
      <alignment vertical="top"/>
    </xf>
    <xf numFmtId="0" fontId="4" fillId="2" borderId="0" xfId="0" applyFont="1" applyFill="1" applyBorder="1" applyAlignment="1">
      <alignment wrapText="1"/>
    </xf>
    <xf numFmtId="0" fontId="15" fillId="0" borderId="3" xfId="0" applyFont="1" applyFill="1" applyBorder="1" applyAlignment="1">
      <alignment horizontal="center" vertical="top" wrapText="1"/>
    </xf>
    <xf numFmtId="0" fontId="15" fillId="2" borderId="2" xfId="0" applyFont="1" applyFill="1" applyBorder="1"/>
    <xf numFmtId="0" fontId="15" fillId="0" borderId="3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vertical="top"/>
    </xf>
    <xf numFmtId="0" fontId="15" fillId="2" borderId="3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24" fillId="2" borderId="0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vertical="top"/>
    </xf>
    <xf numFmtId="0" fontId="15" fillId="0" borderId="9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vertical="top" wrapText="1"/>
    </xf>
    <xf numFmtId="0" fontId="15" fillId="0" borderId="8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vertical="top"/>
    </xf>
    <xf numFmtId="0" fontId="15" fillId="2" borderId="0" xfId="0" applyFont="1" applyFill="1" applyBorder="1" applyAlignment="1">
      <alignment vertical="top"/>
    </xf>
    <xf numFmtId="0" fontId="15" fillId="0" borderId="3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164" fontId="15" fillId="2" borderId="3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top" wrapText="1"/>
    </xf>
    <xf numFmtId="0" fontId="15" fillId="0" borderId="17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/>
    </xf>
    <xf numFmtId="0" fontId="15" fillId="0" borderId="9" xfId="0" applyFont="1" applyFill="1" applyBorder="1" applyAlignment="1">
      <alignment vertical="top"/>
    </xf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2" fontId="27" fillId="2" borderId="3" xfId="0" applyNumberFormat="1" applyFont="1" applyFill="1" applyBorder="1" applyAlignment="1">
      <alignment horizontal="center" vertical="top" wrapText="1"/>
    </xf>
    <xf numFmtId="2" fontId="27" fillId="2" borderId="8" xfId="0" applyNumberFormat="1" applyFont="1" applyFill="1" applyBorder="1" applyAlignment="1">
      <alignment horizontal="center" vertical="top" wrapText="1"/>
    </xf>
    <xf numFmtId="2" fontId="27" fillId="2" borderId="9" xfId="0" applyNumberFormat="1" applyFont="1" applyFill="1" applyBorder="1" applyAlignment="1">
      <alignment horizontal="center" vertical="top" wrapText="1"/>
    </xf>
    <xf numFmtId="2" fontId="28" fillId="2" borderId="3" xfId="0" applyNumberFormat="1" applyFont="1" applyFill="1" applyBorder="1" applyAlignment="1">
      <alignment horizontal="center" vertical="top" wrapText="1"/>
    </xf>
    <xf numFmtId="2" fontId="28" fillId="2" borderId="8" xfId="0" applyNumberFormat="1" applyFont="1" applyFill="1" applyBorder="1" applyAlignment="1">
      <alignment horizontal="center" vertical="top" wrapText="1"/>
    </xf>
    <xf numFmtId="2" fontId="28" fillId="2" borderId="9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5" fillId="2" borderId="12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15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6" fillId="2" borderId="8" xfId="0" applyNumberFormat="1" applyFont="1" applyFill="1" applyBorder="1" applyAlignment="1">
      <alignment horizontal="center" vertical="top" wrapText="1"/>
    </xf>
    <xf numFmtId="164" fontId="16" fillId="2" borderId="9" xfId="0" applyNumberFormat="1" applyFont="1" applyFill="1" applyBorder="1" applyAlignment="1">
      <alignment horizontal="center" vertical="top" wrapText="1"/>
    </xf>
    <xf numFmtId="164" fontId="25" fillId="2" borderId="3" xfId="0" applyNumberFormat="1" applyFont="1" applyFill="1" applyBorder="1" applyAlignment="1">
      <alignment horizontal="center" vertical="top" wrapText="1"/>
    </xf>
    <xf numFmtId="164" fontId="25" fillId="2" borderId="8" xfId="0" applyNumberFormat="1" applyFont="1" applyFill="1" applyBorder="1" applyAlignment="1">
      <alignment horizontal="center" vertical="top" wrapText="1"/>
    </xf>
    <xf numFmtId="164" fontId="25" fillId="2" borderId="9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top" wrapText="1"/>
    </xf>
    <xf numFmtId="164" fontId="12" fillId="2" borderId="8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center" vertical="top" wrapText="1"/>
    </xf>
    <xf numFmtId="164" fontId="15" fillId="2" borderId="8" xfId="0" applyNumberFormat="1" applyFont="1" applyFill="1" applyBorder="1" applyAlignment="1">
      <alignment horizontal="center" vertical="top" wrapText="1"/>
    </xf>
    <xf numFmtId="164" fontId="15" fillId="2" borderId="9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49" fontId="12" fillId="2" borderId="9" xfId="0" applyNumberFormat="1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21" fillId="2" borderId="12" xfId="0" applyFont="1" applyFill="1" applyBorder="1" applyAlignment="1">
      <alignment horizontal="left" vertical="top" wrapText="1"/>
    </xf>
    <xf numFmtId="0" fontId="21" fillId="2" borderId="14" xfId="0" applyFont="1" applyFill="1" applyBorder="1" applyAlignment="1">
      <alignment horizontal="left" vertical="top" wrapText="1"/>
    </xf>
    <xf numFmtId="0" fontId="21" fillId="2" borderId="7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horizontal="left" vertical="top" wrapText="1"/>
    </xf>
    <xf numFmtId="0" fontId="21" fillId="2" borderId="11" xfId="0" applyFont="1" applyFill="1" applyBorder="1" applyAlignment="1">
      <alignment horizontal="left" vertical="top" wrapText="1"/>
    </xf>
    <xf numFmtId="0" fontId="21" fillId="2" borderId="13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0" fontId="21" fillId="2" borderId="15" xfId="0" applyFont="1" applyFill="1" applyBorder="1" applyAlignment="1">
      <alignment horizontal="left" vertical="top" wrapText="1"/>
    </xf>
    <xf numFmtId="49" fontId="21" fillId="2" borderId="3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21" fillId="2" borderId="9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12" fillId="2" borderId="12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center" vertical="top" wrapText="1"/>
    </xf>
    <xf numFmtId="0" fontId="24" fillId="2" borderId="0" xfId="0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2" fontId="12" fillId="2" borderId="2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right" vertical="top" wrapText="1"/>
    </xf>
    <xf numFmtId="0" fontId="11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7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21" fillId="2" borderId="9" xfId="0" applyNumberFormat="1" applyFont="1" applyFill="1" applyBorder="1" applyAlignment="1">
      <alignment horizontal="left" vertical="top" wrapText="1"/>
    </xf>
    <xf numFmtId="164" fontId="15" fillId="2" borderId="3" xfId="0" applyNumberFormat="1" applyFont="1" applyFill="1" applyBorder="1" applyAlignment="1">
      <alignment horizontal="center" vertical="top"/>
    </xf>
    <xf numFmtId="164" fontId="15" fillId="2" borderId="8" xfId="0" applyNumberFormat="1" applyFont="1" applyFill="1" applyBorder="1" applyAlignment="1">
      <alignment horizontal="center" vertical="top"/>
    </xf>
    <xf numFmtId="164" fontId="15" fillId="2" borderId="9" xfId="0" applyNumberFormat="1" applyFont="1" applyFill="1" applyBorder="1" applyAlignment="1">
      <alignment horizontal="center" vertical="top"/>
    </xf>
    <xf numFmtId="2" fontId="15" fillId="2" borderId="2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2" fontId="15" fillId="2" borderId="8" xfId="0" applyNumberFormat="1" applyFont="1" applyFill="1" applyBorder="1" applyAlignment="1">
      <alignment horizontal="center" vertical="top" wrapText="1"/>
    </xf>
    <xf numFmtId="2" fontId="15" fillId="2" borderId="9" xfId="0" applyNumberFormat="1" applyFont="1" applyFill="1" applyBorder="1" applyAlignment="1">
      <alignment horizontal="center" vertical="top" wrapText="1"/>
    </xf>
    <xf numFmtId="0" fontId="15" fillId="2" borderId="12" xfId="0" applyFont="1" applyFill="1" applyBorder="1" applyAlignment="1">
      <alignment horizontal="center" vertical="top"/>
    </xf>
    <xf numFmtId="0" fontId="15" fillId="2" borderId="10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2" fontId="12" fillId="2" borderId="3" xfId="0" applyNumberFormat="1" applyFont="1" applyFill="1" applyBorder="1" applyAlignment="1">
      <alignment horizontal="center" vertical="top" wrapText="1"/>
    </xf>
    <xf numFmtId="2" fontId="12" fillId="2" borderId="8" xfId="0" applyNumberFormat="1" applyFont="1" applyFill="1" applyBorder="1" applyAlignment="1">
      <alignment horizontal="center" vertical="top" wrapText="1"/>
    </xf>
    <xf numFmtId="2" fontId="12" fillId="2" borderId="9" xfId="0" applyNumberFormat="1" applyFont="1" applyFill="1" applyBorder="1" applyAlignment="1">
      <alignment horizontal="center" vertical="top" wrapText="1"/>
    </xf>
    <xf numFmtId="14" fontId="26" fillId="2" borderId="3" xfId="0" applyNumberFormat="1" applyFont="1" applyFill="1" applyBorder="1" applyAlignment="1">
      <alignment horizontal="left" vertical="top" wrapText="1"/>
    </xf>
    <xf numFmtId="0" fontId="26" fillId="2" borderId="8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center" vertical="top"/>
    </xf>
    <xf numFmtId="0" fontId="15" fillId="2" borderId="0" xfId="0" applyFont="1" applyFill="1" applyAlignment="1">
      <alignment horizontal="left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8;&#1056;&#1048;&#1053;&#1040;/&#1076;&#1086;&#1082;&#1091;&#1084;&#1077;&#1085;&#1090;&#1099;%20&#1080;&#1088;&#1080;&#1085;&#1072;/&#1054;&#1058;&#1063;&#1045;&#1058;&#1067;%202025/&#1086;&#1090;&#1095;&#1077;&#1090;&#1099;%20&#1087;&#1086;%20&#1084;&#1091;&#1085;.&#1087;&#1088;&#1086;&#1075;&#1088;/&#1046;&#1080;&#1083;&#1080;&#1097;&#1085;&#1086;&#1077;%20&#1089;&#1090;&#1088;&#1086;&#1080;&#1090;&#1077;&#1083;&#1100;&#1089;&#1090;&#1074;&#1086;,%20&#1088;&#1072;&#1079;&#1074;&#1080;&#1090;&#1080;&#1077;%20&#1080;&#1085;&#1092;&#1088;&#1072;&#1089;&#1090;&#1088;&#1091;&#1082;&#1090;&#1091;&#1088;&#1099;%20&#1080;%20&#1082;&#1086;&#1084;&#1084;&#1091;&#1085;&#1072;&#1083;&#1100;&#1085;&#1086;&#1075;&#1086;%20&#1082;&#1086;&#1084;&#1087;&#1083;&#1077;&#1082;&#1089;&#1072;,%20&#1086;&#1073;&#1077;&#1089;&#1087;&#1077;&#1095;&#1077;&#1085;&#1080;&#1077;%20&#1073;&#1077;&#1079;&#1086;&#1087;&#1072;&#1089;&#1085;&#1086;&#1089;&#1090;&#1080;%20&#1085;&#1072;&#1089;&#1077;&#1083;&#1077;&#1085;&#1080;&#1103;%20&#1074;%20&#1058;&#1072;&#1074;&#1088;&#1080;&#1095;&#1077;&#1089;&#1082;&#1086;&#1084;%20&#1052;&#1056;%20&#1085;&#1072;%202020-2026%20&#1075;&#1086;&#1076;&#1099;/&#1079;&#1072;%202024/&#1055;&#1088;&#1080;&#1083;&#1086;&#1078;&#1077;&#1085;&#1080;&#1077;_&#1053;&#1045;_&#1043;&#1056;&#1054;.xlsx?ACF929F7" TargetMode="External"/><Relationship Id="rId1" Type="http://schemas.openxmlformats.org/officeDocument/2006/relationships/externalLinkPath" Target="file:///\\ACF929F7\&#1055;&#1088;&#1080;&#1083;&#1086;&#1078;&#1077;&#1085;&#1080;&#1077;_&#1053;&#1045;_&#1043;&#1056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25">
          <cell r="C25">
            <v>0</v>
          </cell>
        </row>
        <row r="85">
          <cell r="C85">
            <v>409719.18</v>
          </cell>
          <cell r="E85">
            <v>409719.18</v>
          </cell>
        </row>
        <row r="86">
          <cell r="C86">
            <v>409719.18</v>
          </cell>
          <cell r="E86">
            <v>409719.18</v>
          </cell>
        </row>
        <row r="89">
          <cell r="C89">
            <v>258997.8</v>
          </cell>
          <cell r="E89">
            <v>258997.8</v>
          </cell>
        </row>
        <row r="90">
          <cell r="C90">
            <v>258997.8</v>
          </cell>
          <cell r="E90">
            <v>258997.8</v>
          </cell>
        </row>
        <row r="93">
          <cell r="C93">
            <v>150721.38</v>
          </cell>
          <cell r="E93">
            <v>150721.38</v>
          </cell>
        </row>
        <row r="94">
          <cell r="C94">
            <v>150721.38</v>
          </cell>
          <cell r="E94">
            <v>150721.38</v>
          </cell>
        </row>
        <row r="101">
          <cell r="C101">
            <v>5567255.96</v>
          </cell>
          <cell r="E101">
            <v>5567255.96</v>
          </cell>
        </row>
        <row r="102">
          <cell r="C102">
            <v>3802193.64</v>
          </cell>
          <cell r="E102">
            <v>3802193.64</v>
          </cell>
        </row>
        <row r="103">
          <cell r="C103">
            <v>1765062.32</v>
          </cell>
          <cell r="E103">
            <v>1765062.32</v>
          </cell>
        </row>
        <row r="125">
          <cell r="C125">
            <v>184206.33</v>
          </cell>
          <cell r="E125">
            <v>184206.33</v>
          </cell>
        </row>
        <row r="126">
          <cell r="C126">
            <v>184206.33</v>
          </cell>
          <cell r="E126">
            <v>184206.33</v>
          </cell>
        </row>
        <row r="141">
          <cell r="C141">
            <v>298894</v>
          </cell>
          <cell r="E141">
            <v>298894</v>
          </cell>
        </row>
        <row r="142">
          <cell r="C142">
            <v>298894</v>
          </cell>
          <cell r="E142">
            <v>298894</v>
          </cell>
        </row>
        <row r="145">
          <cell r="C145">
            <v>460740</v>
          </cell>
          <cell r="E145">
            <v>460740</v>
          </cell>
        </row>
        <row r="146">
          <cell r="C146">
            <v>460740</v>
          </cell>
          <cell r="E146">
            <v>460740</v>
          </cell>
        </row>
        <row r="149">
          <cell r="C149">
            <v>189760</v>
          </cell>
        </row>
        <row r="150">
          <cell r="C150">
            <v>189760</v>
          </cell>
        </row>
        <row r="185">
          <cell r="C185">
            <v>241077</v>
          </cell>
          <cell r="E185">
            <v>241077</v>
          </cell>
        </row>
        <row r="186">
          <cell r="C186">
            <v>241077</v>
          </cell>
          <cell r="E186">
            <v>241077</v>
          </cell>
        </row>
        <row r="193">
          <cell r="C193">
            <v>97236</v>
          </cell>
          <cell r="E193">
            <v>97236</v>
          </cell>
        </row>
        <row r="194">
          <cell r="C194">
            <v>97236</v>
          </cell>
          <cell r="E194">
            <v>97236</v>
          </cell>
        </row>
        <row r="197">
          <cell r="C197">
            <v>143841</v>
          </cell>
          <cell r="E197">
            <v>143841</v>
          </cell>
        </row>
        <row r="198">
          <cell r="C198">
            <v>143841</v>
          </cell>
          <cell r="E198">
            <v>143841</v>
          </cell>
        </row>
        <row r="209">
          <cell r="C209">
            <v>47083327.329999998</v>
          </cell>
          <cell r="E209">
            <v>46778497.329999998</v>
          </cell>
        </row>
        <row r="210">
          <cell r="C210">
            <v>31198327.079999998</v>
          </cell>
          <cell r="E210">
            <v>31198327.079999998</v>
          </cell>
        </row>
        <row r="211">
          <cell r="C211">
            <v>14986807.77</v>
          </cell>
          <cell r="E211">
            <v>14695363.289999999</v>
          </cell>
        </row>
        <row r="212">
          <cell r="C212">
            <v>898192.48</v>
          </cell>
          <cell r="E212">
            <v>884806.96</v>
          </cell>
        </row>
        <row r="233">
          <cell r="C233">
            <v>3814069.28</v>
          </cell>
          <cell r="E233">
            <v>3814069.28</v>
          </cell>
        </row>
        <row r="234">
          <cell r="C234">
            <v>3169285.19</v>
          </cell>
          <cell r="E234">
            <v>3169285.19</v>
          </cell>
        </row>
        <row r="236">
          <cell r="C236">
            <v>644784.09</v>
          </cell>
          <cell r="E236">
            <v>644784.09</v>
          </cell>
        </row>
        <row r="241">
          <cell r="C241">
            <v>191819.88</v>
          </cell>
          <cell r="E241">
            <v>191819.88</v>
          </cell>
        </row>
        <row r="242">
          <cell r="C242">
            <v>191819.88</v>
          </cell>
          <cell r="E242">
            <v>191819.88</v>
          </cell>
        </row>
        <row r="245">
          <cell r="C245">
            <v>16704424.970000001</v>
          </cell>
          <cell r="E245">
            <v>16704424.970000001</v>
          </cell>
        </row>
        <row r="246">
          <cell r="C246">
            <v>16704424.970000001</v>
          </cell>
          <cell r="E246">
            <v>16704424.970000001</v>
          </cell>
        </row>
        <row r="257">
          <cell r="C257">
            <v>1897460</v>
          </cell>
          <cell r="E257">
            <v>1897460</v>
          </cell>
        </row>
        <row r="258">
          <cell r="C258">
            <v>1897460</v>
          </cell>
          <cell r="E258">
            <v>1897460</v>
          </cell>
        </row>
        <row r="297">
          <cell r="C297">
            <v>53301379.469999999</v>
          </cell>
          <cell r="E297">
            <v>52996549.469999999</v>
          </cell>
        </row>
        <row r="298">
          <cell r="C298">
            <v>35651316.899999999</v>
          </cell>
          <cell r="E298">
            <v>35651316.899999999</v>
          </cell>
        </row>
        <row r="299">
          <cell r="C299">
            <v>16751870.09</v>
          </cell>
          <cell r="E299">
            <v>16460425.609999999</v>
          </cell>
        </row>
        <row r="300">
          <cell r="C300">
            <v>898192.48</v>
          </cell>
          <cell r="E300">
            <v>884806.96</v>
          </cell>
        </row>
        <row r="319">
          <cell r="C319">
            <v>2367854.27</v>
          </cell>
          <cell r="E319">
            <v>1231512.25</v>
          </cell>
        </row>
        <row r="320">
          <cell r="C320">
            <v>2367854.27</v>
          </cell>
          <cell r="E320">
            <v>1231512.25</v>
          </cell>
        </row>
        <row r="544">
          <cell r="C544">
            <v>31172.03</v>
          </cell>
          <cell r="E544">
            <v>31172.03</v>
          </cell>
        </row>
        <row r="547">
          <cell r="C547">
            <v>31172.03</v>
          </cell>
          <cell r="E547">
            <v>31172.03</v>
          </cell>
        </row>
        <row r="636">
          <cell r="E636">
            <v>65697984.640000001</v>
          </cell>
        </row>
        <row r="637">
          <cell r="E637">
            <v>3870432.9099999997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763"/>
  <sheetViews>
    <sheetView tabSelected="1" view="pageBreakPreview" topLeftCell="A746" zoomScale="30" zoomScaleNormal="10" zoomScaleSheetLayoutView="30" workbookViewId="0">
      <selection activeCell="H747" sqref="H747:H754"/>
    </sheetView>
  </sheetViews>
  <sheetFormatPr defaultRowHeight="45.75" x14ac:dyDescent="0.3"/>
  <cols>
    <col min="1" max="1" width="9.140625" style="6"/>
    <col min="2" max="2" width="5.85546875" style="5" customWidth="1"/>
    <col min="3" max="3" width="76.7109375" style="5" customWidth="1"/>
    <col min="4" max="4" width="19.140625" style="5" customWidth="1"/>
    <col min="5" max="5" width="33.7109375" style="5" customWidth="1"/>
    <col min="6" max="6" width="75.7109375" style="5" customWidth="1"/>
    <col min="7" max="7" width="49.28515625" style="5" customWidth="1"/>
    <col min="8" max="8" width="51" style="5" customWidth="1"/>
    <col min="9" max="9" width="49.42578125" style="5" customWidth="1"/>
    <col min="10" max="10" width="32.28515625" style="5" customWidth="1"/>
    <col min="11" max="11" width="53.7109375" style="5" customWidth="1"/>
    <col min="12" max="12" width="36.85546875" style="5" customWidth="1"/>
    <col min="13" max="13" width="46.85546875" style="5" customWidth="1"/>
    <col min="14" max="14" width="38.28515625" style="5" customWidth="1"/>
    <col min="15" max="15" width="46.85546875" style="5" customWidth="1"/>
    <col min="16" max="16" width="29.7109375" style="5" customWidth="1"/>
    <col min="17" max="17" width="49" style="5" customWidth="1"/>
    <col min="18" max="18" width="26.85546875" style="5" customWidth="1"/>
    <col min="19" max="19" width="49.7109375" style="5" customWidth="1"/>
    <col min="20" max="20" width="27.5703125" style="5" customWidth="1"/>
    <col min="21" max="21" width="45.42578125" style="5" customWidth="1"/>
    <col min="22" max="22" width="39" style="5" customWidth="1"/>
    <col min="23" max="23" width="48.28515625" style="5" customWidth="1"/>
    <col min="24" max="24" width="27.5703125" style="5" customWidth="1"/>
    <col min="25" max="25" width="54" style="120" customWidth="1"/>
    <col min="26" max="26" width="40.42578125" style="5" customWidth="1"/>
    <col min="27" max="27" width="48.140625" style="120" customWidth="1"/>
    <col min="28" max="28" width="45.140625" style="5" customWidth="1"/>
    <col min="29" max="29" width="49.42578125" style="5" customWidth="1"/>
    <col min="30" max="30" width="26.7109375" style="5" customWidth="1"/>
    <col min="31" max="31" width="35.28515625" style="5" customWidth="1"/>
    <col min="32" max="32" width="30.42578125" style="5" customWidth="1"/>
    <col min="33" max="33" width="23.5703125" style="5" customWidth="1"/>
    <col min="34" max="34" width="24.28515625" style="5" customWidth="1"/>
    <col min="35" max="35" width="25.7109375" style="5" customWidth="1"/>
    <col min="36" max="36" width="24.28515625" style="5" customWidth="1"/>
    <col min="37" max="40" width="25.7109375" style="5" customWidth="1"/>
    <col min="41" max="42" width="29.28515625" style="252" customWidth="1"/>
    <col min="43" max="16384" width="9.140625" style="2"/>
  </cols>
  <sheetData>
    <row r="1" spans="2:42" ht="73.5" customHeight="1" x14ac:dyDescent="0.3">
      <c r="B1" s="57"/>
    </row>
    <row r="2" spans="2:42" ht="33" customHeight="1" x14ac:dyDescent="0.3">
      <c r="B2" s="58"/>
      <c r="C2" s="58"/>
      <c r="D2" s="59"/>
      <c r="E2" s="385"/>
      <c r="F2" s="385"/>
      <c r="G2" s="60"/>
      <c r="H2" s="60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121"/>
      <c r="Z2" s="59"/>
      <c r="AA2" s="121"/>
      <c r="AB2" s="59"/>
      <c r="AC2" s="408" t="s">
        <v>111</v>
      </c>
      <c r="AD2" s="408"/>
      <c r="AE2" s="408"/>
      <c r="AF2" s="408"/>
      <c r="AG2" s="408"/>
      <c r="AH2" s="408"/>
      <c r="AI2" s="408"/>
      <c r="AJ2" s="408"/>
      <c r="AK2" s="408"/>
      <c r="AL2" s="408"/>
      <c r="AM2" s="408"/>
      <c r="AN2" s="408"/>
      <c r="AO2" s="408"/>
      <c r="AP2" s="408"/>
    </row>
    <row r="3" spans="2:42" ht="61.5" customHeight="1" x14ac:dyDescent="0.3">
      <c r="B3" s="58"/>
      <c r="C3" s="58"/>
      <c r="D3" s="59"/>
      <c r="E3" s="60"/>
      <c r="F3" s="60"/>
      <c r="G3" s="60"/>
      <c r="H3" s="60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121"/>
      <c r="Z3" s="59"/>
      <c r="AA3" s="121"/>
      <c r="AB3" s="59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</row>
    <row r="4" spans="2:42" ht="33" customHeight="1" x14ac:dyDescent="0.3">
      <c r="B4" s="58"/>
      <c r="C4" s="58"/>
      <c r="D4" s="59"/>
      <c r="E4" s="60"/>
      <c r="F4" s="60"/>
      <c r="G4" s="60"/>
      <c r="H4" s="60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121"/>
      <c r="Z4" s="59"/>
      <c r="AA4" s="121"/>
      <c r="AB4" s="59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31"/>
      <c r="AP4" s="31"/>
    </row>
    <row r="5" spans="2:42" s="6" customFormat="1" ht="68.25" customHeight="1" x14ac:dyDescent="0.3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122"/>
      <c r="Z5" s="31"/>
      <c r="AA5" s="122"/>
      <c r="AB5" s="434" t="s">
        <v>112</v>
      </c>
      <c r="AC5" s="434"/>
      <c r="AD5" s="434"/>
      <c r="AE5" s="434"/>
      <c r="AF5" s="434"/>
      <c r="AG5" s="434"/>
      <c r="AH5" s="434"/>
      <c r="AI5" s="41"/>
      <c r="AJ5" s="41"/>
      <c r="AK5" s="67"/>
      <c r="AL5" s="67"/>
      <c r="AM5" s="90"/>
      <c r="AN5" s="90"/>
      <c r="AO5" s="90"/>
      <c r="AP5" s="90"/>
    </row>
    <row r="6" spans="2:42" s="6" customFormat="1" ht="111.75" customHeight="1" x14ac:dyDescent="0.3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122"/>
      <c r="Z6" s="31"/>
      <c r="AA6" s="122"/>
      <c r="AB6" s="434" t="s">
        <v>281</v>
      </c>
      <c r="AC6" s="434"/>
      <c r="AD6" s="434"/>
      <c r="AE6" s="434"/>
      <c r="AF6" s="434"/>
      <c r="AG6" s="434"/>
      <c r="AH6" s="434"/>
      <c r="AI6" s="41"/>
      <c r="AJ6" s="41"/>
      <c r="AK6" s="67"/>
      <c r="AL6" s="67"/>
      <c r="AM6" s="90"/>
      <c r="AN6" s="90"/>
      <c r="AO6" s="90"/>
      <c r="AP6" s="90"/>
    </row>
    <row r="7" spans="2:42" s="6" customFormat="1" ht="70.5" customHeight="1" x14ac:dyDescent="0.3"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122"/>
      <c r="Z7" s="31"/>
      <c r="AA7" s="122"/>
      <c r="AB7" s="434" t="s">
        <v>260</v>
      </c>
      <c r="AC7" s="434"/>
      <c r="AD7" s="434"/>
      <c r="AE7" s="434"/>
      <c r="AF7" s="434"/>
      <c r="AG7" s="434"/>
      <c r="AH7" s="434"/>
      <c r="AI7" s="41"/>
      <c r="AJ7" s="41"/>
      <c r="AK7" s="67"/>
      <c r="AL7" s="67"/>
      <c r="AM7" s="90"/>
      <c r="AN7" s="90"/>
      <c r="AO7" s="90"/>
      <c r="AP7" s="90"/>
    </row>
    <row r="8" spans="2:42" s="6" customFormat="1" ht="57.75" customHeight="1" x14ac:dyDescent="0.3">
      <c r="B8" s="31"/>
      <c r="C8" s="397" t="s">
        <v>17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40"/>
      <c r="AJ8" s="40"/>
      <c r="AK8" s="66"/>
      <c r="AL8" s="66"/>
      <c r="AM8" s="112"/>
      <c r="AN8" s="112"/>
      <c r="AO8" s="250"/>
      <c r="AP8" s="250"/>
    </row>
    <row r="9" spans="2:42" s="6" customFormat="1" ht="60.75" customHeight="1" x14ac:dyDescent="0.3">
      <c r="B9" s="31"/>
      <c r="C9" s="397" t="s">
        <v>117</v>
      </c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7"/>
      <c r="W9" s="397"/>
      <c r="X9" s="397"/>
      <c r="Y9" s="397"/>
      <c r="Z9" s="397"/>
      <c r="AA9" s="397"/>
      <c r="AB9" s="397"/>
      <c r="AC9" s="397"/>
      <c r="AD9" s="397"/>
      <c r="AE9" s="397"/>
      <c r="AF9" s="397"/>
      <c r="AG9" s="397"/>
      <c r="AH9" s="397"/>
      <c r="AI9" s="40"/>
      <c r="AJ9" s="40"/>
      <c r="AK9" s="66"/>
      <c r="AL9" s="66"/>
      <c r="AM9" s="112"/>
      <c r="AN9" s="112"/>
      <c r="AO9" s="250"/>
      <c r="AP9" s="250"/>
    </row>
    <row r="10" spans="2:42" s="6" customFormat="1" ht="65.25" customHeight="1" x14ac:dyDescent="0.3">
      <c r="B10" s="31"/>
      <c r="C10" s="398" t="s">
        <v>284</v>
      </c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8"/>
      <c r="Y10" s="398"/>
      <c r="Z10" s="398"/>
      <c r="AA10" s="398"/>
      <c r="AB10" s="398"/>
      <c r="AC10" s="398"/>
      <c r="AD10" s="398"/>
      <c r="AE10" s="398"/>
      <c r="AF10" s="398"/>
      <c r="AG10" s="398"/>
      <c r="AH10" s="398"/>
      <c r="AI10" s="42"/>
      <c r="AJ10" s="42"/>
      <c r="AK10" s="68"/>
      <c r="AL10" s="68"/>
      <c r="AM10" s="113"/>
      <c r="AN10" s="113"/>
      <c r="AO10" s="251"/>
      <c r="AP10" s="251"/>
    </row>
    <row r="11" spans="2:42" s="6" customFormat="1" ht="67.5" customHeight="1" x14ac:dyDescent="0.3">
      <c r="B11" s="31"/>
      <c r="C11" s="360" t="s">
        <v>9</v>
      </c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360"/>
      <c r="Q11" s="360"/>
      <c r="R11" s="360"/>
      <c r="S11" s="360"/>
      <c r="T11" s="360"/>
      <c r="U11" s="360"/>
      <c r="V11" s="360"/>
      <c r="W11" s="360"/>
      <c r="X11" s="360"/>
      <c r="Y11" s="360"/>
      <c r="Z11" s="360"/>
      <c r="AA11" s="360"/>
      <c r="AB11" s="360"/>
      <c r="AC11" s="360"/>
      <c r="AD11" s="360"/>
      <c r="AE11" s="360"/>
      <c r="AF11" s="360"/>
      <c r="AG11" s="360"/>
      <c r="AH11" s="360"/>
      <c r="AI11" s="34"/>
      <c r="AJ11" s="34"/>
      <c r="AK11" s="64"/>
      <c r="AL11" s="64"/>
      <c r="AM11" s="110"/>
      <c r="AN11" s="110"/>
      <c r="AO11" s="248"/>
      <c r="AP11" s="248"/>
    </row>
    <row r="12" spans="2:42" s="6" customFormat="1" ht="100.5" customHeight="1" x14ac:dyDescent="0.3">
      <c r="B12" s="32"/>
      <c r="C12" s="361" t="s">
        <v>229</v>
      </c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1"/>
      <c r="AF12" s="361"/>
      <c r="AG12" s="361"/>
      <c r="AH12" s="361"/>
      <c r="AI12" s="35"/>
      <c r="AJ12" s="35"/>
      <c r="AK12" s="65"/>
      <c r="AL12" s="65"/>
      <c r="AM12" s="111"/>
      <c r="AN12" s="111"/>
      <c r="AO12" s="249"/>
      <c r="AP12" s="249"/>
    </row>
    <row r="13" spans="2:42" s="6" customFormat="1" ht="24" customHeight="1" x14ac:dyDescent="0.3">
      <c r="B13" s="20"/>
      <c r="C13" s="21"/>
      <c r="D13" s="21"/>
      <c r="E13" s="22"/>
      <c r="F13" s="22"/>
      <c r="G13" s="22"/>
      <c r="H13" s="22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123"/>
      <c r="Z13" s="21"/>
      <c r="AA13" s="123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32"/>
      <c r="AP13" s="32"/>
    </row>
    <row r="14" spans="2:42" s="7" customFormat="1" ht="132" customHeight="1" x14ac:dyDescent="0.25">
      <c r="B14" s="349" t="s">
        <v>0</v>
      </c>
      <c r="C14" s="349" t="s">
        <v>6</v>
      </c>
      <c r="D14" s="362" t="s">
        <v>7</v>
      </c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4"/>
      <c r="AC14" s="362" t="s">
        <v>8</v>
      </c>
      <c r="AD14" s="363"/>
      <c r="AE14" s="363"/>
      <c r="AF14" s="363"/>
      <c r="AG14" s="363"/>
      <c r="AH14" s="363"/>
      <c r="AI14" s="363"/>
      <c r="AJ14" s="363"/>
      <c r="AK14" s="363"/>
      <c r="AL14" s="363"/>
      <c r="AM14" s="363"/>
      <c r="AN14" s="363"/>
      <c r="AO14" s="363"/>
      <c r="AP14" s="364"/>
    </row>
    <row r="15" spans="2:42" s="7" customFormat="1" ht="153.75" customHeight="1" x14ac:dyDescent="0.25">
      <c r="B15" s="349"/>
      <c r="C15" s="349"/>
      <c r="D15" s="349" t="s">
        <v>18</v>
      </c>
      <c r="E15" s="349"/>
      <c r="F15" s="345" t="s">
        <v>3</v>
      </c>
      <c r="G15" s="362" t="s">
        <v>104</v>
      </c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63"/>
      <c r="T15" s="363"/>
      <c r="U15" s="363"/>
      <c r="V15" s="363"/>
      <c r="W15" s="363"/>
      <c r="X15" s="363"/>
      <c r="Y15" s="363"/>
      <c r="Z15" s="363"/>
      <c r="AA15" s="363"/>
      <c r="AB15" s="364"/>
      <c r="AC15" s="349" t="s">
        <v>1</v>
      </c>
      <c r="AD15" s="349" t="s">
        <v>2</v>
      </c>
      <c r="AE15" s="362" t="s">
        <v>22</v>
      </c>
      <c r="AF15" s="363"/>
      <c r="AG15" s="363"/>
      <c r="AH15" s="363"/>
      <c r="AI15" s="363"/>
      <c r="AJ15" s="363"/>
      <c r="AK15" s="363"/>
      <c r="AL15" s="363"/>
      <c r="AM15" s="363"/>
      <c r="AN15" s="363"/>
      <c r="AO15" s="363"/>
      <c r="AP15" s="364"/>
    </row>
    <row r="16" spans="2:42" s="7" customFormat="1" ht="66.75" customHeight="1" x14ac:dyDescent="0.25">
      <c r="B16" s="349"/>
      <c r="C16" s="349"/>
      <c r="D16" s="345" t="s">
        <v>19</v>
      </c>
      <c r="E16" s="345" t="s">
        <v>20</v>
      </c>
      <c r="F16" s="346"/>
      <c r="G16" s="362" t="s">
        <v>230</v>
      </c>
      <c r="H16" s="364"/>
      <c r="I16" s="362" t="s">
        <v>53</v>
      </c>
      <c r="J16" s="340"/>
      <c r="K16" s="340"/>
      <c r="L16" s="341"/>
      <c r="M16" s="362" t="s">
        <v>118</v>
      </c>
      <c r="N16" s="340"/>
      <c r="O16" s="340"/>
      <c r="P16" s="341"/>
      <c r="Q16" s="339" t="s">
        <v>185</v>
      </c>
      <c r="R16" s="340"/>
      <c r="S16" s="340"/>
      <c r="T16" s="341"/>
      <c r="U16" s="339" t="s">
        <v>231</v>
      </c>
      <c r="V16" s="340"/>
      <c r="W16" s="340"/>
      <c r="X16" s="341"/>
      <c r="Y16" s="339" t="s">
        <v>282</v>
      </c>
      <c r="Z16" s="340"/>
      <c r="AA16" s="340"/>
      <c r="AB16" s="341"/>
      <c r="AC16" s="349"/>
      <c r="AD16" s="349"/>
      <c r="AE16" s="349" t="s">
        <v>232</v>
      </c>
      <c r="AF16" s="409"/>
      <c r="AG16" s="350" t="s">
        <v>53</v>
      </c>
      <c r="AH16" s="351"/>
      <c r="AI16" s="350" t="s">
        <v>118</v>
      </c>
      <c r="AJ16" s="351"/>
      <c r="AK16" s="277" t="s">
        <v>185</v>
      </c>
      <c r="AL16" s="342"/>
      <c r="AM16" s="277" t="s">
        <v>233</v>
      </c>
      <c r="AN16" s="278"/>
      <c r="AO16" s="365" t="s">
        <v>283</v>
      </c>
      <c r="AP16" s="366"/>
    </row>
    <row r="17" spans="1:42" s="7" customFormat="1" ht="290.25" customHeight="1" x14ac:dyDescent="0.25">
      <c r="B17" s="349"/>
      <c r="C17" s="349"/>
      <c r="D17" s="348"/>
      <c r="E17" s="348"/>
      <c r="F17" s="347"/>
      <c r="G17" s="53" t="s">
        <v>23</v>
      </c>
      <c r="H17" s="53" t="s">
        <v>24</v>
      </c>
      <c r="I17" s="53" t="s">
        <v>21</v>
      </c>
      <c r="J17" s="53" t="s">
        <v>105</v>
      </c>
      <c r="K17" s="53" t="s">
        <v>106</v>
      </c>
      <c r="L17" s="53" t="s">
        <v>105</v>
      </c>
      <c r="M17" s="53" t="s">
        <v>21</v>
      </c>
      <c r="N17" s="53" t="s">
        <v>105</v>
      </c>
      <c r="O17" s="53" t="s">
        <v>106</v>
      </c>
      <c r="P17" s="53" t="s">
        <v>105</v>
      </c>
      <c r="Q17" s="69" t="s">
        <v>21</v>
      </c>
      <c r="R17" s="69" t="s">
        <v>186</v>
      </c>
      <c r="S17" s="69" t="s">
        <v>187</v>
      </c>
      <c r="T17" s="69" t="s">
        <v>186</v>
      </c>
      <c r="U17" s="223" t="s">
        <v>21</v>
      </c>
      <c r="V17" s="109" t="s">
        <v>186</v>
      </c>
      <c r="W17" s="109" t="s">
        <v>187</v>
      </c>
      <c r="X17" s="109" t="s">
        <v>186</v>
      </c>
      <c r="Y17" s="124" t="s">
        <v>21</v>
      </c>
      <c r="Z17" s="93" t="s">
        <v>186</v>
      </c>
      <c r="AA17" s="124" t="s">
        <v>187</v>
      </c>
      <c r="AB17" s="93" t="s">
        <v>186</v>
      </c>
      <c r="AC17" s="349"/>
      <c r="AD17" s="349"/>
      <c r="AE17" s="69" t="s">
        <v>23</v>
      </c>
      <c r="AF17" s="69" t="s">
        <v>24</v>
      </c>
      <c r="AG17" s="23" t="s">
        <v>23</v>
      </c>
      <c r="AH17" s="23" t="s">
        <v>24</v>
      </c>
      <c r="AI17" s="23" t="s">
        <v>23</v>
      </c>
      <c r="AJ17" s="23" t="s">
        <v>24</v>
      </c>
      <c r="AK17" s="23" t="s">
        <v>23</v>
      </c>
      <c r="AL17" s="23" t="s">
        <v>24</v>
      </c>
      <c r="AM17" s="23" t="s">
        <v>23</v>
      </c>
      <c r="AN17" s="23" t="s">
        <v>24</v>
      </c>
      <c r="AO17" s="246" t="s">
        <v>23</v>
      </c>
      <c r="AP17" s="246" t="s">
        <v>24</v>
      </c>
    </row>
    <row r="18" spans="1:42" s="1" customFormat="1" ht="32.25" customHeight="1" x14ac:dyDescent="0.25">
      <c r="A18" s="7"/>
      <c r="B18" s="53">
        <v>1</v>
      </c>
      <c r="C18" s="53">
        <v>2</v>
      </c>
      <c r="D18" s="53">
        <v>3</v>
      </c>
      <c r="E18" s="53">
        <v>4</v>
      </c>
      <c r="F18" s="53">
        <v>5</v>
      </c>
      <c r="G18" s="53">
        <v>6</v>
      </c>
      <c r="H18" s="53">
        <v>7</v>
      </c>
      <c r="I18" s="53">
        <v>8</v>
      </c>
      <c r="J18" s="53">
        <v>9</v>
      </c>
      <c r="K18" s="53">
        <v>10</v>
      </c>
      <c r="L18" s="53">
        <v>11</v>
      </c>
      <c r="M18" s="53">
        <v>12</v>
      </c>
      <c r="N18" s="53">
        <v>13</v>
      </c>
      <c r="O18" s="53">
        <v>14</v>
      </c>
      <c r="P18" s="53">
        <v>15</v>
      </c>
      <c r="Q18" s="69">
        <v>16</v>
      </c>
      <c r="R18" s="69">
        <v>17</v>
      </c>
      <c r="S18" s="69">
        <v>18</v>
      </c>
      <c r="T18" s="69">
        <v>19</v>
      </c>
      <c r="U18" s="70">
        <v>20</v>
      </c>
      <c r="V18" s="70">
        <v>21</v>
      </c>
      <c r="W18" s="70">
        <v>22</v>
      </c>
      <c r="X18" s="70">
        <v>23</v>
      </c>
      <c r="Y18" s="125">
        <v>24</v>
      </c>
      <c r="Z18" s="70">
        <v>25</v>
      </c>
      <c r="AA18" s="125">
        <v>26</v>
      </c>
      <c r="AB18" s="70">
        <v>27</v>
      </c>
      <c r="AC18" s="70">
        <v>28</v>
      </c>
      <c r="AD18" s="70">
        <v>29</v>
      </c>
      <c r="AE18" s="70">
        <v>30</v>
      </c>
      <c r="AF18" s="70">
        <v>31</v>
      </c>
      <c r="AG18" s="70">
        <v>32</v>
      </c>
      <c r="AH18" s="70">
        <v>33</v>
      </c>
      <c r="AI18" s="70">
        <v>34</v>
      </c>
      <c r="AJ18" s="70">
        <v>35</v>
      </c>
      <c r="AK18" s="69">
        <v>36</v>
      </c>
      <c r="AL18" s="69">
        <v>37</v>
      </c>
      <c r="AM18" s="109">
        <v>38</v>
      </c>
      <c r="AN18" s="109">
        <v>39</v>
      </c>
      <c r="AO18" s="247">
        <v>40</v>
      </c>
      <c r="AP18" s="247">
        <v>41</v>
      </c>
    </row>
    <row r="19" spans="1:42" s="3" customFormat="1" ht="42" customHeight="1" x14ac:dyDescent="0.25">
      <c r="A19" s="7"/>
      <c r="B19" s="277" t="s">
        <v>12</v>
      </c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278"/>
      <c r="AM19" s="108"/>
      <c r="AN19" s="108"/>
      <c r="AO19" s="247"/>
      <c r="AP19" s="247"/>
    </row>
    <row r="20" spans="1:42" s="1" customFormat="1" ht="46.5" customHeight="1" x14ac:dyDescent="0.25">
      <c r="A20" s="7"/>
      <c r="B20" s="277" t="s">
        <v>10</v>
      </c>
      <c r="C20" s="343"/>
      <c r="D20" s="343"/>
      <c r="E20" s="343"/>
      <c r="F20" s="343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3"/>
      <c r="T20" s="343"/>
      <c r="U20" s="343"/>
      <c r="V20" s="343"/>
      <c r="W20" s="343"/>
      <c r="X20" s="343"/>
      <c r="Y20" s="343"/>
      <c r="Z20" s="343"/>
      <c r="AA20" s="343"/>
      <c r="AB20" s="343"/>
      <c r="AC20" s="343"/>
      <c r="AD20" s="343"/>
      <c r="AE20" s="343"/>
      <c r="AF20" s="343"/>
      <c r="AG20" s="343"/>
      <c r="AH20" s="343"/>
      <c r="AI20" s="343"/>
      <c r="AJ20" s="343"/>
      <c r="AK20" s="343"/>
      <c r="AL20" s="278"/>
      <c r="AM20" s="108"/>
      <c r="AN20" s="108"/>
      <c r="AO20" s="247"/>
      <c r="AP20" s="247"/>
    </row>
    <row r="21" spans="1:42" s="1" customFormat="1" ht="45.75" customHeight="1" x14ac:dyDescent="0.25">
      <c r="A21" s="7"/>
      <c r="B21" s="277" t="s">
        <v>11</v>
      </c>
      <c r="C21" s="343"/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43"/>
      <c r="W21" s="343"/>
      <c r="X21" s="343"/>
      <c r="Y21" s="343"/>
      <c r="Z21" s="343"/>
      <c r="AA21" s="343"/>
      <c r="AB21" s="343"/>
      <c r="AC21" s="343"/>
      <c r="AD21" s="343"/>
      <c r="AE21" s="343"/>
      <c r="AF21" s="343"/>
      <c r="AG21" s="343"/>
      <c r="AH21" s="343"/>
      <c r="AI21" s="343"/>
      <c r="AJ21" s="343"/>
      <c r="AK21" s="343"/>
      <c r="AL21" s="278"/>
      <c r="AM21" s="108"/>
      <c r="AN21" s="108"/>
      <c r="AO21" s="245"/>
      <c r="AP21" s="245"/>
    </row>
    <row r="22" spans="1:42" s="1" customFormat="1" ht="171.75" customHeight="1" x14ac:dyDescent="0.65">
      <c r="A22" s="7"/>
      <c r="B22" s="335"/>
      <c r="C22" s="312" t="s">
        <v>107</v>
      </c>
      <c r="D22" s="313"/>
      <c r="E22" s="314"/>
      <c r="F22" s="54" t="s">
        <v>4</v>
      </c>
      <c r="G22" s="10">
        <f>I22+M22+Q22+U22+Y22</f>
        <v>9701429.7100000009</v>
      </c>
      <c r="H22" s="10">
        <f>K22+O22+S22+W22+AA22</f>
        <v>9701429.7100000009</v>
      </c>
      <c r="I22" s="11">
        <v>4639743</v>
      </c>
      <c r="J22" s="11">
        <v>0</v>
      </c>
      <c r="K22" s="11">
        <v>4639743</v>
      </c>
      <c r="L22" s="11">
        <v>0</v>
      </c>
      <c r="M22" s="10">
        <v>2688730.2</v>
      </c>
      <c r="N22" s="10">
        <v>0</v>
      </c>
      <c r="O22" s="10">
        <v>2688730.2</v>
      </c>
      <c r="P22" s="10">
        <v>0</v>
      </c>
      <c r="Q22" s="10">
        <v>1061827.2</v>
      </c>
      <c r="R22" s="10">
        <v>0</v>
      </c>
      <c r="S22" s="10">
        <v>1061827.2</v>
      </c>
      <c r="T22" s="10">
        <v>0</v>
      </c>
      <c r="U22" s="10">
        <v>969053.4</v>
      </c>
      <c r="V22" s="10">
        <v>0</v>
      </c>
      <c r="W22" s="10">
        <v>969053.4</v>
      </c>
      <c r="X22" s="10">
        <v>0</v>
      </c>
      <c r="Y22" s="126">
        <v>342075.91</v>
      </c>
      <c r="Z22" s="97">
        <v>0</v>
      </c>
      <c r="AA22" s="193">
        <v>342075.91</v>
      </c>
      <c r="AB22" s="97">
        <v>0</v>
      </c>
      <c r="AC22" s="288" t="s">
        <v>5</v>
      </c>
      <c r="AD22" s="288" t="s">
        <v>5</v>
      </c>
      <c r="AE22" s="288" t="s">
        <v>5</v>
      </c>
      <c r="AF22" s="288" t="s">
        <v>5</v>
      </c>
      <c r="AG22" s="288" t="s">
        <v>5</v>
      </c>
      <c r="AH22" s="288" t="s">
        <v>5</v>
      </c>
      <c r="AI22" s="288" t="s">
        <v>5</v>
      </c>
      <c r="AJ22" s="288" t="s">
        <v>5</v>
      </c>
      <c r="AK22" s="288" t="s">
        <v>5</v>
      </c>
      <c r="AL22" s="288" t="s">
        <v>5</v>
      </c>
      <c r="AM22" s="288" t="s">
        <v>5</v>
      </c>
      <c r="AN22" s="288" t="s">
        <v>5</v>
      </c>
      <c r="AO22" s="272" t="s">
        <v>5</v>
      </c>
      <c r="AP22" s="272" t="s">
        <v>5</v>
      </c>
    </row>
    <row r="23" spans="1:42" s="1" customFormat="1" ht="285" customHeight="1" x14ac:dyDescent="0.65">
      <c r="A23" s="7"/>
      <c r="B23" s="336"/>
      <c r="C23" s="315"/>
      <c r="D23" s="316"/>
      <c r="E23" s="317"/>
      <c r="F23" s="54" t="s">
        <v>13</v>
      </c>
      <c r="G23" s="10">
        <f>I23+M23+Q23+U23+Y23</f>
        <v>590543.8899999999</v>
      </c>
      <c r="H23" s="10">
        <v>580281.60999999987</v>
      </c>
      <c r="I23" s="11">
        <v>149758.22</v>
      </c>
      <c r="J23" s="11">
        <v>0</v>
      </c>
      <c r="K23" s="11">
        <v>149758.22</v>
      </c>
      <c r="L23" s="11">
        <v>0</v>
      </c>
      <c r="M23" s="10">
        <v>369596.97</v>
      </c>
      <c r="N23" s="10">
        <v>0</v>
      </c>
      <c r="O23" s="10">
        <v>369596.97</v>
      </c>
      <c r="P23" s="10">
        <v>0</v>
      </c>
      <c r="Q23" s="10">
        <v>31854.82</v>
      </c>
      <c r="R23" s="10">
        <v>0</v>
      </c>
      <c r="S23" s="10">
        <v>31854.82</v>
      </c>
      <c r="T23" s="10">
        <v>0</v>
      </c>
      <c r="U23" s="10">
        <v>29071.599999999999</v>
      </c>
      <c r="V23" s="10">
        <v>0</v>
      </c>
      <c r="W23" s="10">
        <v>29071.599999999999</v>
      </c>
      <c r="X23" s="10">
        <v>0</v>
      </c>
      <c r="Y23" s="126">
        <v>10262.280000000001</v>
      </c>
      <c r="Z23" s="97">
        <v>0</v>
      </c>
      <c r="AA23" s="194">
        <v>10262.280000000001</v>
      </c>
      <c r="AB23" s="97">
        <v>0</v>
      </c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73"/>
      <c r="AP23" s="273"/>
    </row>
    <row r="24" spans="1:42" s="1" customFormat="1" ht="219.75" customHeight="1" x14ac:dyDescent="0.65">
      <c r="A24" s="7"/>
      <c r="B24" s="336"/>
      <c r="C24" s="315"/>
      <c r="D24" s="316"/>
      <c r="E24" s="317"/>
      <c r="F24" s="54" t="s">
        <v>14</v>
      </c>
      <c r="G24" s="10">
        <f>I24+M24+Q24+U24+Y24</f>
        <v>9110885.8200000003</v>
      </c>
      <c r="H24" s="10">
        <f>K24+O24+S24+W24+AA24</f>
        <v>9110885.8200000003</v>
      </c>
      <c r="I24" s="11">
        <v>4489984.78</v>
      </c>
      <c r="J24" s="11">
        <v>0</v>
      </c>
      <c r="K24" s="11">
        <v>4489984.78</v>
      </c>
      <c r="L24" s="11">
        <v>0</v>
      </c>
      <c r="M24" s="10">
        <v>2319133.23</v>
      </c>
      <c r="N24" s="10">
        <v>0</v>
      </c>
      <c r="O24" s="10">
        <v>2319133.23</v>
      </c>
      <c r="P24" s="10">
        <v>0</v>
      </c>
      <c r="Q24" s="10">
        <v>1029972.38</v>
      </c>
      <c r="R24" s="10">
        <v>0</v>
      </c>
      <c r="S24" s="10">
        <v>1029972.38</v>
      </c>
      <c r="T24" s="10">
        <v>0</v>
      </c>
      <c r="U24" s="10">
        <v>939981.8</v>
      </c>
      <c r="V24" s="10">
        <v>0</v>
      </c>
      <c r="W24" s="10">
        <v>939981.8</v>
      </c>
      <c r="X24" s="10">
        <v>0</v>
      </c>
      <c r="Y24" s="127">
        <v>331813.63</v>
      </c>
      <c r="Z24" s="97">
        <v>0</v>
      </c>
      <c r="AA24" s="193">
        <v>331813.63</v>
      </c>
      <c r="AB24" s="97">
        <v>0</v>
      </c>
      <c r="AC24" s="289"/>
      <c r="AD24" s="289"/>
      <c r="AE24" s="289"/>
      <c r="AF24" s="289"/>
      <c r="AG24" s="289"/>
      <c r="AH24" s="289"/>
      <c r="AI24" s="289"/>
      <c r="AJ24" s="289"/>
      <c r="AK24" s="289"/>
      <c r="AL24" s="289"/>
      <c r="AM24" s="289"/>
      <c r="AN24" s="289"/>
      <c r="AO24" s="273"/>
      <c r="AP24" s="273"/>
    </row>
    <row r="25" spans="1:42" s="1" customFormat="1" ht="277.5" customHeight="1" x14ac:dyDescent="0.65">
      <c r="A25" s="7"/>
      <c r="B25" s="336"/>
      <c r="C25" s="315"/>
      <c r="D25" s="316"/>
      <c r="E25" s="317"/>
      <c r="F25" s="54" t="s">
        <v>43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28">
        <v>0</v>
      </c>
      <c r="Z25" s="97">
        <v>0</v>
      </c>
      <c r="AA25" s="128">
        <v>0</v>
      </c>
      <c r="AB25" s="97">
        <v>0</v>
      </c>
      <c r="AC25" s="289"/>
      <c r="AD25" s="289"/>
      <c r="AE25" s="289"/>
      <c r="AF25" s="289"/>
      <c r="AG25" s="290"/>
      <c r="AH25" s="290"/>
      <c r="AI25" s="290"/>
      <c r="AJ25" s="290"/>
      <c r="AK25" s="290"/>
      <c r="AL25" s="290"/>
      <c r="AM25" s="290"/>
      <c r="AN25" s="290"/>
      <c r="AO25" s="274"/>
      <c r="AP25" s="274"/>
    </row>
    <row r="26" spans="1:42" s="7" customFormat="1" ht="129.75" customHeight="1" x14ac:dyDescent="0.25">
      <c r="B26" s="352"/>
      <c r="C26" s="352" t="s">
        <v>108</v>
      </c>
      <c r="D26" s="352" t="s">
        <v>5</v>
      </c>
      <c r="E26" s="353" t="s">
        <v>141</v>
      </c>
      <c r="F26" s="54" t="s">
        <v>4</v>
      </c>
      <c r="G26" s="118">
        <f>М2+M26+Q26+Y26</f>
        <v>8732376.3100000005</v>
      </c>
      <c r="H26" s="118">
        <f>K26+O26+S26+AA26</f>
        <v>8732376.3100000005</v>
      </c>
      <c r="I26" s="10">
        <f t="shared" ref="I26:I28" si="0">I30+I34</f>
        <v>4639743</v>
      </c>
      <c r="J26" s="10">
        <v>0</v>
      </c>
      <c r="K26" s="10">
        <f>K30+K34</f>
        <v>4639743</v>
      </c>
      <c r="L26" s="10">
        <v>0</v>
      </c>
      <c r="M26" s="10">
        <f>M30+M34</f>
        <v>2688730.2</v>
      </c>
      <c r="N26" s="10">
        <v>0</v>
      </c>
      <c r="O26" s="10">
        <f>O30+O34</f>
        <v>2688730.2</v>
      </c>
      <c r="P26" s="10">
        <v>0</v>
      </c>
      <c r="Q26" s="10">
        <v>1061827.2</v>
      </c>
      <c r="R26" s="10">
        <v>0</v>
      </c>
      <c r="S26" s="10">
        <v>1061827.2</v>
      </c>
      <c r="T26" s="10">
        <v>0</v>
      </c>
      <c r="U26" s="10">
        <v>969053.4</v>
      </c>
      <c r="V26" s="10">
        <v>0</v>
      </c>
      <c r="W26" s="10">
        <v>969053.4</v>
      </c>
      <c r="X26" s="10">
        <v>0</v>
      </c>
      <c r="Y26" s="129">
        <v>342075.91</v>
      </c>
      <c r="Z26" s="10"/>
      <c r="AA26" s="129">
        <v>342075.91</v>
      </c>
      <c r="AB26" s="10">
        <v>0</v>
      </c>
      <c r="AC26" s="344" t="s">
        <v>5</v>
      </c>
      <c r="AD26" s="344" t="s">
        <v>5</v>
      </c>
      <c r="AE26" s="344" t="s">
        <v>5</v>
      </c>
      <c r="AF26" s="344" t="s">
        <v>5</v>
      </c>
      <c r="AG26" s="288" t="s">
        <v>5</v>
      </c>
      <c r="AH26" s="288" t="s">
        <v>5</v>
      </c>
      <c r="AI26" s="288" t="s">
        <v>5</v>
      </c>
      <c r="AJ26" s="288" t="s">
        <v>5</v>
      </c>
      <c r="AK26" s="288" t="s">
        <v>5</v>
      </c>
      <c r="AL26" s="288" t="s">
        <v>5</v>
      </c>
      <c r="AM26" s="288" t="s">
        <v>5</v>
      </c>
      <c r="AN26" s="288" t="s">
        <v>5</v>
      </c>
      <c r="AO26" s="272" t="s">
        <v>5</v>
      </c>
      <c r="AP26" s="272" t="s">
        <v>5</v>
      </c>
    </row>
    <row r="27" spans="1:42" s="7" customFormat="1" ht="249.75" customHeight="1" x14ac:dyDescent="0.25">
      <c r="B27" s="352"/>
      <c r="C27" s="352"/>
      <c r="D27" s="352"/>
      <c r="E27" s="353"/>
      <c r="F27" s="54" t="s">
        <v>13</v>
      </c>
      <c r="G27" s="118">
        <f>I27+M27+Q27+Y27</f>
        <v>561472.28999999992</v>
      </c>
      <c r="H27" s="118">
        <f>K27+O27+S27+AA27</f>
        <v>561472.60999999987</v>
      </c>
      <c r="I27" s="10">
        <f t="shared" si="0"/>
        <v>149758.22</v>
      </c>
      <c r="J27" s="10">
        <v>0</v>
      </c>
      <c r="K27" s="10">
        <f>K31+K35</f>
        <v>149758.22</v>
      </c>
      <c r="L27" s="10">
        <v>0</v>
      </c>
      <c r="M27" s="10">
        <f>M31+M35</f>
        <v>369596.97</v>
      </c>
      <c r="N27" s="10">
        <v>0</v>
      </c>
      <c r="O27" s="10">
        <f>O31+O35</f>
        <v>369596.97</v>
      </c>
      <c r="P27" s="10">
        <v>0</v>
      </c>
      <c r="Q27" s="10">
        <v>31854.82</v>
      </c>
      <c r="R27" s="10">
        <v>0</v>
      </c>
      <c r="S27" s="10">
        <v>31854.82</v>
      </c>
      <c r="T27" s="10">
        <v>0</v>
      </c>
      <c r="U27" s="10">
        <v>29071.599999999999</v>
      </c>
      <c r="V27" s="10">
        <v>0</v>
      </c>
      <c r="W27" s="10">
        <v>29071.599999999999</v>
      </c>
      <c r="X27" s="10">
        <v>0</v>
      </c>
      <c r="Y27" s="129">
        <v>10262.280000000001</v>
      </c>
      <c r="Z27" s="10">
        <v>0</v>
      </c>
      <c r="AA27" s="129">
        <v>10262.6</v>
      </c>
      <c r="AB27" s="10">
        <v>0</v>
      </c>
      <c r="AC27" s="344"/>
      <c r="AD27" s="344"/>
      <c r="AE27" s="344"/>
      <c r="AF27" s="344"/>
      <c r="AG27" s="289"/>
      <c r="AH27" s="289"/>
      <c r="AI27" s="289"/>
      <c r="AJ27" s="289"/>
      <c r="AK27" s="289"/>
      <c r="AL27" s="289"/>
      <c r="AM27" s="289"/>
      <c r="AN27" s="289"/>
      <c r="AO27" s="273"/>
      <c r="AP27" s="273"/>
    </row>
    <row r="28" spans="1:42" s="7" customFormat="1" ht="198.75" customHeight="1" x14ac:dyDescent="0.25">
      <c r="B28" s="352"/>
      <c r="C28" s="352"/>
      <c r="D28" s="352"/>
      <c r="E28" s="353"/>
      <c r="F28" s="54" t="s">
        <v>14</v>
      </c>
      <c r="G28" s="118">
        <f>I28+M28+Q28+Y28</f>
        <v>8170904.0199999996</v>
      </c>
      <c r="H28" s="118">
        <f>K28+O28+S28+AA28</f>
        <v>8170904.0199999996</v>
      </c>
      <c r="I28" s="10">
        <f t="shared" si="0"/>
        <v>4489984.78</v>
      </c>
      <c r="J28" s="10">
        <v>0</v>
      </c>
      <c r="K28" s="10">
        <f>K32+K36</f>
        <v>4489984.78</v>
      </c>
      <c r="L28" s="10">
        <v>0</v>
      </c>
      <c r="M28" s="10">
        <f>M32+M36</f>
        <v>2319133.23</v>
      </c>
      <c r="N28" s="10">
        <v>0</v>
      </c>
      <c r="O28" s="10">
        <f>O32+O36</f>
        <v>2319133.23</v>
      </c>
      <c r="P28" s="10">
        <v>0</v>
      </c>
      <c r="Q28" s="10">
        <v>1029972.38</v>
      </c>
      <c r="R28" s="10">
        <v>0</v>
      </c>
      <c r="S28" s="10">
        <v>1029972.38</v>
      </c>
      <c r="T28" s="10">
        <v>0</v>
      </c>
      <c r="U28" s="10">
        <v>939981.8</v>
      </c>
      <c r="V28" s="10">
        <v>0</v>
      </c>
      <c r="W28" s="10">
        <v>939981.8</v>
      </c>
      <c r="X28" s="10">
        <v>0</v>
      </c>
      <c r="Y28" s="129">
        <v>331813.63</v>
      </c>
      <c r="Z28" s="10">
        <v>0</v>
      </c>
      <c r="AA28" s="129">
        <v>331813.63</v>
      </c>
      <c r="AB28" s="10">
        <v>0</v>
      </c>
      <c r="AC28" s="344"/>
      <c r="AD28" s="344"/>
      <c r="AE28" s="344"/>
      <c r="AF28" s="344"/>
      <c r="AG28" s="289"/>
      <c r="AH28" s="289"/>
      <c r="AI28" s="289"/>
      <c r="AJ28" s="289"/>
      <c r="AK28" s="289"/>
      <c r="AL28" s="289"/>
      <c r="AM28" s="289"/>
      <c r="AN28" s="289"/>
      <c r="AO28" s="273"/>
      <c r="AP28" s="273"/>
    </row>
    <row r="29" spans="1:42" s="7" customFormat="1" ht="253.5" customHeight="1" x14ac:dyDescent="0.25">
      <c r="B29" s="352"/>
      <c r="C29" s="352"/>
      <c r="D29" s="352"/>
      <c r="E29" s="353"/>
      <c r="F29" s="54" t="s">
        <v>44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30">
        <v>0</v>
      </c>
      <c r="Z29" s="11">
        <v>0</v>
      </c>
      <c r="AA29" s="130">
        <v>0</v>
      </c>
      <c r="AB29" s="11">
        <v>0</v>
      </c>
      <c r="AC29" s="344"/>
      <c r="AD29" s="344"/>
      <c r="AE29" s="344"/>
      <c r="AF29" s="344"/>
      <c r="AG29" s="290"/>
      <c r="AH29" s="290"/>
      <c r="AI29" s="290"/>
      <c r="AJ29" s="290"/>
      <c r="AK29" s="290"/>
      <c r="AL29" s="290"/>
      <c r="AM29" s="290"/>
      <c r="AN29" s="290"/>
      <c r="AO29" s="274"/>
      <c r="AP29" s="274"/>
    </row>
    <row r="30" spans="1:42" s="4" customFormat="1" ht="144" customHeight="1" x14ac:dyDescent="0.25">
      <c r="A30" s="7"/>
      <c r="B30" s="352"/>
      <c r="C30" s="335" t="s">
        <v>109</v>
      </c>
      <c r="D30" s="352">
        <v>502</v>
      </c>
      <c r="E30" s="353" t="s">
        <v>214</v>
      </c>
      <c r="F30" s="54" t="s">
        <v>4</v>
      </c>
      <c r="G30" s="118">
        <f>I30+M30+Q30+U30+Y30</f>
        <v>9542035.2100000009</v>
      </c>
      <c r="H30" s="118">
        <f>K30+O30+S30+W30+AA30</f>
        <v>9542035.2100000009</v>
      </c>
      <c r="I30" s="10">
        <v>4571595</v>
      </c>
      <c r="J30" s="10">
        <v>0</v>
      </c>
      <c r="K30" s="10">
        <v>4571595</v>
      </c>
      <c r="L30" s="10">
        <v>0</v>
      </c>
      <c r="M30" s="10">
        <v>2597483.7000000002</v>
      </c>
      <c r="N30" s="10">
        <v>0</v>
      </c>
      <c r="O30" s="10">
        <v>2597483.7000000002</v>
      </c>
      <c r="P30" s="10">
        <v>0</v>
      </c>
      <c r="Q30" s="10">
        <v>1061827.2</v>
      </c>
      <c r="R30" s="10">
        <v>0</v>
      </c>
      <c r="S30" s="10">
        <v>1061827.2</v>
      </c>
      <c r="T30" s="10">
        <v>0</v>
      </c>
      <c r="U30" s="10">
        <f>U31+U32</f>
        <v>969053.4</v>
      </c>
      <c r="V30" s="10">
        <v>0</v>
      </c>
      <c r="W30" s="10">
        <v>969053.4</v>
      </c>
      <c r="X30" s="10">
        <v>0</v>
      </c>
      <c r="Y30" s="131">
        <v>342075.91</v>
      </c>
      <c r="Z30" s="117">
        <v>0</v>
      </c>
      <c r="AA30" s="131">
        <v>342075.91</v>
      </c>
      <c r="AB30" s="117">
        <v>0</v>
      </c>
      <c r="AC30" s="344" t="s">
        <v>36</v>
      </c>
      <c r="AD30" s="344" t="s">
        <v>37</v>
      </c>
      <c r="AE30" s="288">
        <f>AG30+AI30+AK30+AM30</f>
        <v>23</v>
      </c>
      <c r="AF30" s="344">
        <f>AH30+AJ30+AL30+AN30</f>
        <v>18</v>
      </c>
      <c r="AG30" s="288">
        <v>10</v>
      </c>
      <c r="AH30" s="288">
        <v>9</v>
      </c>
      <c r="AI30" s="288">
        <v>5</v>
      </c>
      <c r="AJ30" s="288">
        <v>5</v>
      </c>
      <c r="AK30" s="288">
        <v>6</v>
      </c>
      <c r="AL30" s="288">
        <v>2</v>
      </c>
      <c r="AM30" s="288">
        <v>2</v>
      </c>
      <c r="AN30" s="288">
        <v>2</v>
      </c>
      <c r="AO30" s="272">
        <v>1</v>
      </c>
      <c r="AP30" s="272">
        <v>1</v>
      </c>
    </row>
    <row r="31" spans="1:42" s="4" customFormat="1" ht="254.25" customHeight="1" x14ac:dyDescent="0.25">
      <c r="A31" s="7"/>
      <c r="B31" s="352"/>
      <c r="C31" s="336"/>
      <c r="D31" s="352"/>
      <c r="E31" s="353"/>
      <c r="F31" s="54" t="s">
        <v>13</v>
      </c>
      <c r="G31" s="118">
        <f>I31+M31+Q31+U31+Y31</f>
        <v>569316.47</v>
      </c>
      <c r="H31" s="118">
        <f>K31+O31+S31+W31+AA31</f>
        <v>569316.47</v>
      </c>
      <c r="I31" s="10">
        <v>137147.85</v>
      </c>
      <c r="J31" s="10">
        <v>0</v>
      </c>
      <c r="K31" s="10">
        <v>137147.85</v>
      </c>
      <c r="L31" s="10">
        <v>0</v>
      </c>
      <c r="M31" s="10">
        <v>360979.92</v>
      </c>
      <c r="N31" s="10">
        <v>0</v>
      </c>
      <c r="O31" s="10">
        <v>360979.92</v>
      </c>
      <c r="P31" s="10">
        <v>0</v>
      </c>
      <c r="Q31" s="10">
        <v>31854.82</v>
      </c>
      <c r="R31" s="10">
        <v>0</v>
      </c>
      <c r="S31" s="10">
        <v>31854.82</v>
      </c>
      <c r="T31" s="10">
        <v>0</v>
      </c>
      <c r="U31" s="10">
        <v>29071.599999999999</v>
      </c>
      <c r="V31" s="10">
        <v>0</v>
      </c>
      <c r="W31" s="10">
        <v>29071.599999999999</v>
      </c>
      <c r="X31" s="10">
        <v>0</v>
      </c>
      <c r="Y31" s="131">
        <v>10262.280000000001</v>
      </c>
      <c r="Z31" s="117">
        <v>0</v>
      </c>
      <c r="AA31" s="131">
        <v>10262.280000000001</v>
      </c>
      <c r="AB31" s="117">
        <v>0</v>
      </c>
      <c r="AC31" s="344"/>
      <c r="AD31" s="344"/>
      <c r="AE31" s="321"/>
      <c r="AF31" s="344"/>
      <c r="AG31" s="289"/>
      <c r="AH31" s="289"/>
      <c r="AI31" s="289"/>
      <c r="AJ31" s="289"/>
      <c r="AK31" s="289"/>
      <c r="AL31" s="289"/>
      <c r="AM31" s="289"/>
      <c r="AN31" s="289"/>
      <c r="AO31" s="273"/>
      <c r="AP31" s="273"/>
    </row>
    <row r="32" spans="1:42" s="4" customFormat="1" ht="204" customHeight="1" x14ac:dyDescent="0.25">
      <c r="A32" s="7"/>
      <c r="B32" s="352"/>
      <c r="C32" s="336"/>
      <c r="D32" s="352"/>
      <c r="E32" s="353"/>
      <c r="F32" s="54" t="s">
        <v>14</v>
      </c>
      <c r="G32" s="118">
        <f>I32+M32+Q32+U32+Y32</f>
        <v>8972718.7400000002</v>
      </c>
      <c r="H32" s="118">
        <f>K32+O32+S32+W32+AA32</f>
        <v>8972718.7400000002</v>
      </c>
      <c r="I32" s="10">
        <v>4434447.1500000004</v>
      </c>
      <c r="J32" s="10">
        <v>0</v>
      </c>
      <c r="K32" s="10">
        <v>4434447.1500000004</v>
      </c>
      <c r="L32" s="10">
        <v>0</v>
      </c>
      <c r="M32" s="10">
        <v>2236503.7799999998</v>
      </c>
      <c r="N32" s="10">
        <v>0</v>
      </c>
      <c r="O32" s="10">
        <v>2236503.7799999998</v>
      </c>
      <c r="P32" s="10">
        <v>0</v>
      </c>
      <c r="Q32" s="10">
        <v>1029972.38</v>
      </c>
      <c r="R32" s="10">
        <v>0</v>
      </c>
      <c r="S32" s="10">
        <v>1029972.38</v>
      </c>
      <c r="T32" s="10">
        <v>0</v>
      </c>
      <c r="U32" s="10">
        <v>939981.8</v>
      </c>
      <c r="V32" s="10">
        <v>0</v>
      </c>
      <c r="W32" s="10">
        <v>939981.8</v>
      </c>
      <c r="X32" s="10">
        <v>0</v>
      </c>
      <c r="Y32" s="131">
        <v>331813.63</v>
      </c>
      <c r="Z32" s="117">
        <v>0</v>
      </c>
      <c r="AA32" s="131">
        <v>331813.63</v>
      </c>
      <c r="AB32" s="117">
        <v>0</v>
      </c>
      <c r="AC32" s="344"/>
      <c r="AD32" s="344"/>
      <c r="AE32" s="321"/>
      <c r="AF32" s="344"/>
      <c r="AG32" s="289"/>
      <c r="AH32" s="289"/>
      <c r="AI32" s="289"/>
      <c r="AJ32" s="289"/>
      <c r="AK32" s="289"/>
      <c r="AL32" s="289"/>
      <c r="AM32" s="289"/>
      <c r="AN32" s="289"/>
      <c r="AO32" s="273"/>
      <c r="AP32" s="273"/>
    </row>
    <row r="33" spans="1:42" s="4" customFormat="1" ht="280.5" customHeight="1" x14ac:dyDescent="0.25">
      <c r="A33" s="7"/>
      <c r="B33" s="352"/>
      <c r="C33" s="336"/>
      <c r="D33" s="352"/>
      <c r="E33" s="353"/>
      <c r="F33" s="54" t="s">
        <v>44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32">
        <v>0</v>
      </c>
      <c r="Z33" s="114"/>
      <c r="AA33" s="132"/>
      <c r="AB33" s="114"/>
      <c r="AC33" s="344"/>
      <c r="AD33" s="344"/>
      <c r="AE33" s="321"/>
      <c r="AF33" s="344"/>
      <c r="AG33" s="290"/>
      <c r="AH33" s="290"/>
      <c r="AI33" s="290"/>
      <c r="AJ33" s="290"/>
      <c r="AK33" s="290"/>
      <c r="AL33" s="290"/>
      <c r="AM33" s="290"/>
      <c r="AN33" s="290"/>
      <c r="AO33" s="274"/>
      <c r="AP33" s="274"/>
    </row>
    <row r="34" spans="1:42" s="4" customFormat="1" ht="99" customHeight="1" x14ac:dyDescent="0.25">
      <c r="A34" s="7"/>
      <c r="B34" s="51"/>
      <c r="C34" s="335" t="s">
        <v>54</v>
      </c>
      <c r="D34" s="352">
        <v>502</v>
      </c>
      <c r="E34" s="353" t="s">
        <v>214</v>
      </c>
      <c r="F34" s="54" t="s">
        <v>4</v>
      </c>
      <c r="G34" s="11">
        <f>I34+M34</f>
        <v>159394.5</v>
      </c>
      <c r="H34" s="11">
        <f>K34+O34</f>
        <v>159394.5</v>
      </c>
      <c r="I34" s="11">
        <v>68148</v>
      </c>
      <c r="J34" s="12">
        <v>0</v>
      </c>
      <c r="K34" s="11">
        <v>68148</v>
      </c>
      <c r="L34" s="12">
        <v>0</v>
      </c>
      <c r="M34" s="12">
        <v>91246.5</v>
      </c>
      <c r="N34" s="12">
        <v>0</v>
      </c>
      <c r="O34" s="12">
        <v>91246.5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32"/>
      <c r="Z34" s="114"/>
      <c r="AA34" s="132"/>
      <c r="AB34" s="114"/>
      <c r="AC34" s="344" t="s">
        <v>36</v>
      </c>
      <c r="AD34" s="344" t="s">
        <v>37</v>
      </c>
      <c r="AE34" s="288">
        <v>23</v>
      </c>
      <c r="AF34" s="344">
        <v>18</v>
      </c>
      <c r="AG34" s="288">
        <v>10</v>
      </c>
      <c r="AH34" s="288">
        <v>9</v>
      </c>
      <c r="AI34" s="288">
        <v>5</v>
      </c>
      <c r="AJ34" s="288">
        <v>5</v>
      </c>
      <c r="AK34" s="288">
        <v>6</v>
      </c>
      <c r="AL34" s="288">
        <v>2</v>
      </c>
      <c r="AM34" s="288">
        <v>2</v>
      </c>
      <c r="AN34" s="288">
        <v>2</v>
      </c>
      <c r="AO34" s="272">
        <v>1</v>
      </c>
      <c r="AP34" s="272">
        <v>1</v>
      </c>
    </row>
    <row r="35" spans="1:42" s="4" customFormat="1" ht="275.25" customHeight="1" x14ac:dyDescent="0.25">
      <c r="A35" s="7"/>
      <c r="B35" s="51"/>
      <c r="C35" s="336"/>
      <c r="D35" s="352"/>
      <c r="E35" s="353"/>
      <c r="F35" s="54" t="s">
        <v>13</v>
      </c>
      <c r="G35" s="11">
        <f>I35+M35</f>
        <v>21227.42</v>
      </c>
      <c r="H35" s="11">
        <f>K35+O35</f>
        <v>21227.42</v>
      </c>
      <c r="I35" s="11">
        <v>12610.37</v>
      </c>
      <c r="J35" s="12">
        <v>0</v>
      </c>
      <c r="K35" s="11">
        <v>12610.37</v>
      </c>
      <c r="L35" s="12">
        <v>0</v>
      </c>
      <c r="M35" s="12">
        <v>8617.0499999999993</v>
      </c>
      <c r="N35" s="12">
        <v>0</v>
      </c>
      <c r="O35" s="12">
        <v>8617.0499999999993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32"/>
      <c r="Z35" s="114"/>
      <c r="AA35" s="132"/>
      <c r="AB35" s="114"/>
      <c r="AC35" s="344"/>
      <c r="AD35" s="344"/>
      <c r="AE35" s="321"/>
      <c r="AF35" s="344"/>
      <c r="AG35" s="289"/>
      <c r="AH35" s="289"/>
      <c r="AI35" s="289"/>
      <c r="AJ35" s="289"/>
      <c r="AK35" s="289"/>
      <c r="AL35" s="289"/>
      <c r="AM35" s="289"/>
      <c r="AN35" s="289"/>
      <c r="AO35" s="273"/>
      <c r="AP35" s="273"/>
    </row>
    <row r="36" spans="1:42" s="4" customFormat="1" ht="165" customHeight="1" x14ac:dyDescent="0.25">
      <c r="A36" s="7"/>
      <c r="B36" s="51"/>
      <c r="C36" s="336"/>
      <c r="D36" s="352"/>
      <c r="E36" s="353"/>
      <c r="F36" s="54" t="s">
        <v>14</v>
      </c>
      <c r="G36" s="11">
        <f>I36+M36</f>
        <v>138167.07999999999</v>
      </c>
      <c r="H36" s="11">
        <f>K36+O36</f>
        <v>138167.07999999999</v>
      </c>
      <c r="I36" s="11">
        <v>55537.63</v>
      </c>
      <c r="J36" s="12">
        <v>0</v>
      </c>
      <c r="K36" s="11">
        <v>55537.63</v>
      </c>
      <c r="L36" s="12">
        <v>0</v>
      </c>
      <c r="M36" s="12">
        <v>82629.45</v>
      </c>
      <c r="N36" s="12">
        <v>0</v>
      </c>
      <c r="O36" s="12">
        <v>82629.45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32"/>
      <c r="Z36" s="114"/>
      <c r="AA36" s="132"/>
      <c r="AB36" s="114"/>
      <c r="AC36" s="344"/>
      <c r="AD36" s="344"/>
      <c r="AE36" s="321"/>
      <c r="AF36" s="344"/>
      <c r="AG36" s="289"/>
      <c r="AH36" s="289"/>
      <c r="AI36" s="289"/>
      <c r="AJ36" s="289"/>
      <c r="AK36" s="289"/>
      <c r="AL36" s="289"/>
      <c r="AM36" s="289"/>
      <c r="AN36" s="289"/>
      <c r="AO36" s="273"/>
      <c r="AP36" s="273"/>
    </row>
    <row r="37" spans="1:42" s="4" customFormat="1" ht="293.25" customHeight="1" x14ac:dyDescent="0.25">
      <c r="A37" s="7"/>
      <c r="B37" s="51"/>
      <c r="C37" s="337"/>
      <c r="D37" s="352"/>
      <c r="E37" s="353"/>
      <c r="F37" s="54" t="s">
        <v>44</v>
      </c>
      <c r="G37" s="11">
        <v>0</v>
      </c>
      <c r="H37" s="11">
        <v>0</v>
      </c>
      <c r="I37" s="11">
        <v>0</v>
      </c>
      <c r="J37" s="12">
        <v>0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32"/>
      <c r="Z37" s="114"/>
      <c r="AA37" s="132"/>
      <c r="AB37" s="114"/>
      <c r="AC37" s="344"/>
      <c r="AD37" s="344"/>
      <c r="AE37" s="321"/>
      <c r="AF37" s="344"/>
      <c r="AG37" s="290"/>
      <c r="AH37" s="290"/>
      <c r="AI37" s="290"/>
      <c r="AJ37" s="290"/>
      <c r="AK37" s="290"/>
      <c r="AL37" s="290"/>
      <c r="AM37" s="290"/>
      <c r="AN37" s="290"/>
      <c r="AO37" s="274"/>
      <c r="AP37" s="274"/>
    </row>
    <row r="38" spans="1:42" s="1" customFormat="1" ht="60.75" customHeight="1" x14ac:dyDescent="0.25">
      <c r="A38" s="7"/>
      <c r="B38" s="52"/>
      <c r="C38" s="335" t="s">
        <v>55</v>
      </c>
      <c r="D38" s="335" t="s">
        <v>5</v>
      </c>
      <c r="E38" s="399" t="s">
        <v>113</v>
      </c>
      <c r="F38" s="54" t="s">
        <v>4</v>
      </c>
      <c r="G38" s="11">
        <v>140730.35999999999</v>
      </c>
      <c r="H38" s="11">
        <v>140730.35999999999</v>
      </c>
      <c r="I38" s="11">
        <v>140730.35999999999</v>
      </c>
      <c r="J38" s="11">
        <v>0</v>
      </c>
      <c r="K38" s="11">
        <v>140730.35999999999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32"/>
      <c r="Z38" s="114"/>
      <c r="AA38" s="132"/>
      <c r="AB38" s="114"/>
      <c r="AC38" s="288" t="s">
        <v>42</v>
      </c>
      <c r="AD38" s="288" t="s">
        <v>42</v>
      </c>
      <c r="AE38" s="288" t="s">
        <v>42</v>
      </c>
      <c r="AF38" s="288" t="s">
        <v>42</v>
      </c>
      <c r="AG38" s="288" t="s">
        <v>42</v>
      </c>
      <c r="AH38" s="288" t="s">
        <v>42</v>
      </c>
      <c r="AI38" s="288" t="s">
        <v>42</v>
      </c>
      <c r="AJ38" s="288" t="s">
        <v>42</v>
      </c>
      <c r="AK38" s="288" t="s">
        <v>42</v>
      </c>
      <c r="AL38" s="288" t="s">
        <v>42</v>
      </c>
      <c r="AM38" s="288" t="s">
        <v>42</v>
      </c>
      <c r="AN38" s="288" t="s">
        <v>42</v>
      </c>
      <c r="AO38" s="272" t="s">
        <v>42</v>
      </c>
      <c r="AP38" s="272" t="s">
        <v>42</v>
      </c>
    </row>
    <row r="39" spans="1:42" s="1" customFormat="1" ht="240" customHeight="1" x14ac:dyDescent="0.25">
      <c r="A39" s="7"/>
      <c r="B39" s="52"/>
      <c r="C39" s="336"/>
      <c r="D39" s="336"/>
      <c r="E39" s="400"/>
      <c r="F39" s="54" t="s">
        <v>13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32"/>
      <c r="Z39" s="114"/>
      <c r="AA39" s="132"/>
      <c r="AB39" s="114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73"/>
      <c r="AP39" s="273"/>
    </row>
    <row r="40" spans="1:42" s="1" customFormat="1" ht="159.75" customHeight="1" x14ac:dyDescent="0.25">
      <c r="A40" s="7"/>
      <c r="B40" s="52"/>
      <c r="C40" s="336"/>
      <c r="D40" s="336"/>
      <c r="E40" s="400"/>
      <c r="F40" s="54" t="s">
        <v>14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32"/>
      <c r="Z40" s="114"/>
      <c r="AA40" s="132"/>
      <c r="AB40" s="114"/>
      <c r="AC40" s="289"/>
      <c r="AD40" s="289"/>
      <c r="AE40" s="289"/>
      <c r="AF40" s="289"/>
      <c r="AG40" s="289"/>
      <c r="AH40" s="289"/>
      <c r="AI40" s="289"/>
      <c r="AJ40" s="289"/>
      <c r="AK40" s="289"/>
      <c r="AL40" s="289"/>
      <c r="AM40" s="289"/>
      <c r="AN40" s="289"/>
      <c r="AO40" s="273"/>
      <c r="AP40" s="273"/>
    </row>
    <row r="41" spans="1:42" s="1" customFormat="1" ht="317.25" customHeight="1" x14ac:dyDescent="0.25">
      <c r="A41" s="7"/>
      <c r="B41" s="52"/>
      <c r="C41" s="337"/>
      <c r="D41" s="337"/>
      <c r="E41" s="401"/>
      <c r="F41" s="54" t="s">
        <v>44</v>
      </c>
      <c r="G41" s="11">
        <v>140730.35999999999</v>
      </c>
      <c r="H41" s="11">
        <v>140730.35999999999</v>
      </c>
      <c r="I41" s="11">
        <v>140730.35999999999</v>
      </c>
      <c r="J41" s="11">
        <v>0</v>
      </c>
      <c r="K41" s="11">
        <v>140730.35999999999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32"/>
      <c r="Z41" s="114"/>
      <c r="AA41" s="132"/>
      <c r="AB41" s="114"/>
      <c r="AC41" s="289"/>
      <c r="AD41" s="289"/>
      <c r="AE41" s="289"/>
      <c r="AF41" s="289"/>
      <c r="AG41" s="290"/>
      <c r="AH41" s="290"/>
      <c r="AI41" s="290"/>
      <c r="AJ41" s="290"/>
      <c r="AK41" s="290"/>
      <c r="AL41" s="290"/>
      <c r="AM41" s="290"/>
      <c r="AN41" s="290"/>
      <c r="AO41" s="274"/>
      <c r="AP41" s="274"/>
    </row>
    <row r="42" spans="1:42" s="1" customFormat="1" ht="127.5" customHeight="1" x14ac:dyDescent="0.25">
      <c r="A42" s="7"/>
      <c r="B42" s="52"/>
      <c r="C42" s="335" t="s">
        <v>56</v>
      </c>
      <c r="D42" s="52">
        <v>502</v>
      </c>
      <c r="E42" s="402" t="s">
        <v>142</v>
      </c>
      <c r="F42" s="54" t="s">
        <v>4</v>
      </c>
      <c r="G42" s="11">
        <v>140730.35999999999</v>
      </c>
      <c r="H42" s="11">
        <v>140730.35999999999</v>
      </c>
      <c r="I42" s="11">
        <v>140730.35999999999</v>
      </c>
      <c r="J42" s="11">
        <v>0</v>
      </c>
      <c r="K42" s="11">
        <v>140730.35999999999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96">
        <v>0</v>
      </c>
      <c r="U42" s="11">
        <v>0</v>
      </c>
      <c r="V42" s="11">
        <v>0</v>
      </c>
      <c r="W42" s="11">
        <v>0</v>
      </c>
      <c r="X42" s="11">
        <v>0</v>
      </c>
      <c r="Y42" s="132"/>
      <c r="Z42" s="114"/>
      <c r="AA42" s="132"/>
      <c r="AB42" s="114"/>
      <c r="AC42" s="288" t="s">
        <v>89</v>
      </c>
      <c r="AD42" s="288" t="s">
        <v>90</v>
      </c>
      <c r="AE42" s="288">
        <v>0</v>
      </c>
      <c r="AF42" s="288">
        <v>0</v>
      </c>
      <c r="AG42" s="288">
        <v>0</v>
      </c>
      <c r="AH42" s="288">
        <v>0</v>
      </c>
      <c r="AI42" s="288">
        <v>0</v>
      </c>
      <c r="AJ42" s="288">
        <v>0</v>
      </c>
      <c r="AK42" s="288">
        <v>0</v>
      </c>
      <c r="AL42" s="288">
        <v>0</v>
      </c>
      <c r="AM42" s="288">
        <v>0</v>
      </c>
      <c r="AN42" s="288">
        <v>0</v>
      </c>
      <c r="AO42" s="272">
        <v>0</v>
      </c>
      <c r="AP42" s="272">
        <v>0</v>
      </c>
    </row>
    <row r="43" spans="1:42" s="1" customFormat="1" ht="342.75" customHeight="1" x14ac:dyDescent="0.25">
      <c r="A43" s="7"/>
      <c r="B43" s="52"/>
      <c r="C43" s="336"/>
      <c r="D43" s="336"/>
      <c r="E43" s="403"/>
      <c r="F43" s="54" t="s">
        <v>13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96">
        <v>0</v>
      </c>
      <c r="U43" s="11">
        <v>0</v>
      </c>
      <c r="V43" s="11">
        <v>0</v>
      </c>
      <c r="W43" s="11">
        <v>0</v>
      </c>
      <c r="X43" s="11">
        <v>0</v>
      </c>
      <c r="Y43" s="132"/>
      <c r="Z43" s="114"/>
      <c r="AA43" s="132"/>
      <c r="AB43" s="114"/>
      <c r="AC43" s="289"/>
      <c r="AD43" s="289"/>
      <c r="AE43" s="289"/>
      <c r="AF43" s="289"/>
      <c r="AG43" s="289"/>
      <c r="AH43" s="289"/>
      <c r="AI43" s="289"/>
      <c r="AJ43" s="289"/>
      <c r="AK43" s="289"/>
      <c r="AL43" s="289"/>
      <c r="AM43" s="289"/>
      <c r="AN43" s="289"/>
      <c r="AO43" s="273"/>
      <c r="AP43" s="273"/>
    </row>
    <row r="44" spans="1:42" s="1" customFormat="1" ht="188.25" customHeight="1" x14ac:dyDescent="0.25">
      <c r="A44" s="7"/>
      <c r="B44" s="52"/>
      <c r="C44" s="336"/>
      <c r="D44" s="336"/>
      <c r="E44" s="403"/>
      <c r="F44" s="54" t="s">
        <v>14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96">
        <v>0</v>
      </c>
      <c r="U44" s="11">
        <v>0</v>
      </c>
      <c r="V44" s="11">
        <v>0</v>
      </c>
      <c r="W44" s="11">
        <v>0</v>
      </c>
      <c r="X44" s="11">
        <v>0</v>
      </c>
      <c r="Y44" s="132"/>
      <c r="Z44" s="114"/>
      <c r="AA44" s="132"/>
      <c r="AB44" s="114"/>
      <c r="AC44" s="289"/>
      <c r="AD44" s="289"/>
      <c r="AE44" s="289"/>
      <c r="AF44" s="289"/>
      <c r="AG44" s="289"/>
      <c r="AH44" s="289"/>
      <c r="AI44" s="289"/>
      <c r="AJ44" s="289"/>
      <c r="AK44" s="289"/>
      <c r="AL44" s="289"/>
      <c r="AM44" s="289"/>
      <c r="AN44" s="289"/>
      <c r="AO44" s="273"/>
      <c r="AP44" s="273"/>
    </row>
    <row r="45" spans="1:42" s="1" customFormat="1" ht="407.25" customHeight="1" x14ac:dyDescent="0.25">
      <c r="A45" s="7"/>
      <c r="B45" s="52"/>
      <c r="C45" s="337"/>
      <c r="D45" s="336"/>
      <c r="E45" s="404"/>
      <c r="F45" s="54" t="s">
        <v>44</v>
      </c>
      <c r="G45" s="11">
        <v>140730.35999999999</v>
      </c>
      <c r="H45" s="11">
        <v>140730.35999999999</v>
      </c>
      <c r="I45" s="11">
        <v>140730.35999999999</v>
      </c>
      <c r="J45" s="11">
        <v>0</v>
      </c>
      <c r="K45" s="11">
        <v>140730.35999999999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96">
        <v>0</v>
      </c>
      <c r="U45" s="11">
        <v>0</v>
      </c>
      <c r="V45" s="11">
        <v>0</v>
      </c>
      <c r="W45" s="11">
        <v>0</v>
      </c>
      <c r="X45" s="11">
        <v>0</v>
      </c>
      <c r="Y45" s="132"/>
      <c r="Z45" s="114"/>
      <c r="AA45" s="132"/>
      <c r="AB45" s="114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74"/>
      <c r="AP45" s="274"/>
    </row>
    <row r="46" spans="1:42" s="1" customFormat="1" ht="126" customHeight="1" x14ac:dyDescent="0.25">
      <c r="A46" s="7"/>
      <c r="B46" s="52"/>
      <c r="C46" s="352" t="s">
        <v>57</v>
      </c>
      <c r="D46" s="352" t="s">
        <v>5</v>
      </c>
      <c r="E46" s="353" t="s">
        <v>114</v>
      </c>
      <c r="F46" s="54" t="s">
        <v>4</v>
      </c>
      <c r="G46" s="118">
        <f>I46+M46+Q46+U46+Y46</f>
        <v>8720854.6699999999</v>
      </c>
      <c r="H46" s="118">
        <f>K46+O46+Q46+U46+Y46</f>
        <v>8720854.6699999999</v>
      </c>
      <c r="I46" s="11">
        <v>1315568</v>
      </c>
      <c r="J46" s="11">
        <v>0</v>
      </c>
      <c r="K46" s="11">
        <v>1315568</v>
      </c>
      <c r="L46" s="11">
        <v>0</v>
      </c>
      <c r="M46" s="11">
        <v>3050000</v>
      </c>
      <c r="N46" s="11">
        <v>0</v>
      </c>
      <c r="O46" s="11">
        <v>3050000</v>
      </c>
      <c r="P46" s="11">
        <v>0</v>
      </c>
      <c r="Q46" s="11">
        <f>Q66+Q70+Q74</f>
        <v>3152620</v>
      </c>
      <c r="R46" s="11">
        <v>0</v>
      </c>
      <c r="S46" s="11">
        <v>3152620</v>
      </c>
      <c r="T46" s="96">
        <v>0</v>
      </c>
      <c r="U46" s="11">
        <v>400000</v>
      </c>
      <c r="V46" s="11">
        <v>0</v>
      </c>
      <c r="W46" s="11">
        <v>400000</v>
      </c>
      <c r="X46" s="11">
        <v>0</v>
      </c>
      <c r="Y46" s="131">
        <v>802666.67</v>
      </c>
      <c r="Z46" s="117">
        <v>0</v>
      </c>
      <c r="AA46" s="131">
        <v>802666.67</v>
      </c>
      <c r="AB46" s="117">
        <v>0</v>
      </c>
      <c r="AC46" s="288" t="s">
        <v>42</v>
      </c>
      <c r="AD46" s="288" t="s">
        <v>42</v>
      </c>
      <c r="AE46" s="344" t="s">
        <v>42</v>
      </c>
      <c r="AF46" s="344" t="s">
        <v>42</v>
      </c>
      <c r="AG46" s="288" t="s">
        <v>42</v>
      </c>
      <c r="AH46" s="288" t="s">
        <v>42</v>
      </c>
      <c r="AI46" s="288" t="s">
        <v>42</v>
      </c>
      <c r="AJ46" s="288" t="s">
        <v>42</v>
      </c>
      <c r="AK46" s="288" t="s">
        <v>42</v>
      </c>
      <c r="AL46" s="288" t="s">
        <v>42</v>
      </c>
      <c r="AM46" s="288" t="s">
        <v>42</v>
      </c>
      <c r="AN46" s="288" t="s">
        <v>42</v>
      </c>
      <c r="AO46" s="272" t="s">
        <v>5</v>
      </c>
      <c r="AP46" s="272" t="s">
        <v>5</v>
      </c>
    </row>
    <row r="47" spans="1:42" s="1" customFormat="1" ht="253.5" customHeight="1" x14ac:dyDescent="0.25">
      <c r="A47" s="7"/>
      <c r="B47" s="52"/>
      <c r="C47" s="352"/>
      <c r="D47" s="352"/>
      <c r="E47" s="353"/>
      <c r="F47" s="54" t="s">
        <v>13</v>
      </c>
      <c r="G47" s="119">
        <f>I47+M47+Q47</f>
        <v>2959066.8</v>
      </c>
      <c r="H47" s="119">
        <f>K47+O47+S47</f>
        <v>2959066.8</v>
      </c>
      <c r="I47" s="11">
        <v>212556.79999999999</v>
      </c>
      <c r="J47" s="11">
        <v>0</v>
      </c>
      <c r="K47" s="11">
        <v>212556.79999999999</v>
      </c>
      <c r="L47" s="11">
        <v>0</v>
      </c>
      <c r="M47" s="11">
        <v>305000</v>
      </c>
      <c r="N47" s="11">
        <v>0</v>
      </c>
      <c r="O47" s="11">
        <v>305000</v>
      </c>
      <c r="P47" s="11">
        <v>0</v>
      </c>
      <c r="Q47" s="11">
        <f>Q67+Q71+Q75</f>
        <v>2441510</v>
      </c>
      <c r="R47" s="11">
        <v>0</v>
      </c>
      <c r="S47" s="11">
        <v>2441510</v>
      </c>
      <c r="T47" s="96">
        <v>0</v>
      </c>
      <c r="U47" s="11">
        <v>0</v>
      </c>
      <c r="V47" s="11">
        <v>0</v>
      </c>
      <c r="W47" s="11">
        <v>0</v>
      </c>
      <c r="X47" s="11">
        <v>0</v>
      </c>
      <c r="Y47" s="131">
        <v>802666.67</v>
      </c>
      <c r="Z47" s="235">
        <v>0</v>
      </c>
      <c r="AA47" s="131">
        <v>802666.67</v>
      </c>
      <c r="AB47" s="114"/>
      <c r="AC47" s="289"/>
      <c r="AD47" s="289"/>
      <c r="AE47" s="344"/>
      <c r="AF47" s="344"/>
      <c r="AG47" s="289"/>
      <c r="AH47" s="289"/>
      <c r="AI47" s="289"/>
      <c r="AJ47" s="289"/>
      <c r="AK47" s="289"/>
      <c r="AL47" s="289"/>
      <c r="AM47" s="289"/>
      <c r="AN47" s="289"/>
      <c r="AO47" s="273"/>
      <c r="AP47" s="273"/>
    </row>
    <row r="48" spans="1:42" s="1" customFormat="1" ht="199.5" customHeight="1" x14ac:dyDescent="0.65">
      <c r="A48" s="7"/>
      <c r="B48" s="52"/>
      <c r="C48" s="352"/>
      <c r="D48" s="352"/>
      <c r="E48" s="353"/>
      <c r="F48" s="54" t="s">
        <v>14</v>
      </c>
      <c r="G48" s="119">
        <f>I48+M48+Q48</f>
        <v>4559121.2</v>
      </c>
      <c r="H48" s="119">
        <f>K48+O48+S48</f>
        <v>4559121.2</v>
      </c>
      <c r="I48" s="11">
        <v>1103011.2</v>
      </c>
      <c r="J48" s="11">
        <v>0</v>
      </c>
      <c r="K48" s="11">
        <v>1103011.2</v>
      </c>
      <c r="L48" s="11">
        <v>0</v>
      </c>
      <c r="M48" s="11">
        <v>2745000</v>
      </c>
      <c r="N48" s="11">
        <v>0</v>
      </c>
      <c r="O48" s="11">
        <v>2745000</v>
      </c>
      <c r="P48" s="11">
        <v>0</v>
      </c>
      <c r="Q48" s="11">
        <f>Q76</f>
        <v>711110</v>
      </c>
      <c r="R48" s="11">
        <v>0</v>
      </c>
      <c r="S48" s="11">
        <v>711110</v>
      </c>
      <c r="T48" s="84">
        <v>0</v>
      </c>
      <c r="U48" s="240">
        <v>0</v>
      </c>
      <c r="V48" s="97">
        <v>0</v>
      </c>
      <c r="W48" s="97">
        <v>0</v>
      </c>
      <c r="X48" s="97">
        <v>0</v>
      </c>
      <c r="Y48" s="132"/>
      <c r="Z48" s="114"/>
      <c r="AA48" s="132"/>
      <c r="AB48" s="114"/>
      <c r="AC48" s="289"/>
      <c r="AD48" s="289"/>
      <c r="AE48" s="344"/>
      <c r="AF48" s="344"/>
      <c r="AG48" s="289"/>
      <c r="AH48" s="289"/>
      <c r="AI48" s="289"/>
      <c r="AJ48" s="289"/>
      <c r="AK48" s="289"/>
      <c r="AL48" s="289"/>
      <c r="AM48" s="289"/>
      <c r="AN48" s="289"/>
      <c r="AO48" s="273"/>
      <c r="AP48" s="273"/>
    </row>
    <row r="49" spans="1:42" s="1" customFormat="1" ht="322.5" customHeight="1" x14ac:dyDescent="0.25">
      <c r="A49" s="7"/>
      <c r="B49" s="52"/>
      <c r="C49" s="335"/>
      <c r="D49" s="335"/>
      <c r="E49" s="399"/>
      <c r="F49" s="54" t="s">
        <v>15</v>
      </c>
      <c r="G49" s="118">
        <f>U49+Y49</f>
        <v>400000</v>
      </c>
      <c r="H49" s="118">
        <f>U49+Y49</f>
        <v>400000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/>
      <c r="R49" s="11">
        <v>0</v>
      </c>
      <c r="S49" s="11"/>
      <c r="T49" s="11">
        <v>0</v>
      </c>
      <c r="U49" s="95">
        <v>400000</v>
      </c>
      <c r="V49" s="95">
        <v>0</v>
      </c>
      <c r="W49" s="95">
        <v>400000</v>
      </c>
      <c r="X49" s="95">
        <v>0</v>
      </c>
      <c r="Y49" s="131"/>
      <c r="Z49" s="117">
        <v>0</v>
      </c>
      <c r="AA49" s="131"/>
      <c r="AB49" s="117">
        <v>0</v>
      </c>
      <c r="AC49" s="289"/>
      <c r="AD49" s="289"/>
      <c r="AE49" s="344"/>
      <c r="AF49" s="344"/>
      <c r="AG49" s="290"/>
      <c r="AH49" s="290"/>
      <c r="AI49" s="290"/>
      <c r="AJ49" s="290"/>
      <c r="AK49" s="290"/>
      <c r="AL49" s="290"/>
      <c r="AM49" s="290"/>
      <c r="AN49" s="290"/>
      <c r="AO49" s="274"/>
      <c r="AP49" s="274"/>
    </row>
    <row r="50" spans="1:42" s="1" customFormat="1" ht="62.25" customHeight="1" x14ac:dyDescent="0.25">
      <c r="A50" s="7"/>
      <c r="B50" s="335"/>
      <c r="C50" s="335" t="s">
        <v>58</v>
      </c>
      <c r="D50" s="335">
        <v>502</v>
      </c>
      <c r="E50" s="399" t="s">
        <v>144</v>
      </c>
      <c r="F50" s="54" t="s">
        <v>4</v>
      </c>
      <c r="G50" s="11">
        <v>1225568</v>
      </c>
      <c r="H50" s="11">
        <v>1225568</v>
      </c>
      <c r="I50" s="11">
        <v>1225568</v>
      </c>
      <c r="J50" s="11">
        <v>0</v>
      </c>
      <c r="K50" s="11">
        <v>1225568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2">
        <v>0</v>
      </c>
      <c r="V50" s="12">
        <v>0</v>
      </c>
      <c r="W50" s="12">
        <v>0</v>
      </c>
      <c r="X50" s="12">
        <v>0</v>
      </c>
      <c r="Y50" s="132"/>
      <c r="Z50" s="114"/>
      <c r="AA50" s="132"/>
      <c r="AB50" s="114"/>
      <c r="AC50" s="288" t="s">
        <v>48</v>
      </c>
      <c r="AD50" s="288" t="s">
        <v>91</v>
      </c>
      <c r="AE50" s="288">
        <v>1</v>
      </c>
      <c r="AF50" s="288">
        <v>1</v>
      </c>
      <c r="AG50" s="288">
        <v>1</v>
      </c>
      <c r="AH50" s="288">
        <v>1</v>
      </c>
      <c r="AI50" s="288">
        <v>1</v>
      </c>
      <c r="AJ50" s="288">
        <v>1</v>
      </c>
      <c r="AK50" s="288">
        <v>1</v>
      </c>
      <c r="AL50" s="288">
        <v>1</v>
      </c>
      <c r="AM50" s="288">
        <v>1</v>
      </c>
      <c r="AN50" s="288">
        <v>1</v>
      </c>
      <c r="AO50" s="279">
        <v>1</v>
      </c>
      <c r="AP50" s="279">
        <v>1</v>
      </c>
    </row>
    <row r="51" spans="1:42" s="1" customFormat="1" ht="255" customHeight="1" x14ac:dyDescent="0.25">
      <c r="A51" s="7"/>
      <c r="B51" s="336"/>
      <c r="C51" s="336"/>
      <c r="D51" s="336"/>
      <c r="E51" s="400"/>
      <c r="F51" s="54" t="s">
        <v>13</v>
      </c>
      <c r="G51" s="11">
        <v>122556.8</v>
      </c>
      <c r="H51" s="11">
        <v>122556.8</v>
      </c>
      <c r="I51" s="11">
        <v>122556.8</v>
      </c>
      <c r="J51" s="11">
        <v>0</v>
      </c>
      <c r="K51" s="11">
        <v>122556.8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32"/>
      <c r="Z51" s="114"/>
      <c r="AA51" s="132"/>
      <c r="AB51" s="114"/>
      <c r="AC51" s="289"/>
      <c r="AD51" s="321"/>
      <c r="AE51" s="289"/>
      <c r="AF51" s="289"/>
      <c r="AG51" s="289"/>
      <c r="AH51" s="289"/>
      <c r="AI51" s="289"/>
      <c r="AJ51" s="289"/>
      <c r="AK51" s="289"/>
      <c r="AL51" s="289"/>
      <c r="AM51" s="289"/>
      <c r="AN51" s="289"/>
      <c r="AO51" s="280"/>
      <c r="AP51" s="280"/>
    </row>
    <row r="52" spans="1:42" s="1" customFormat="1" ht="225" customHeight="1" x14ac:dyDescent="0.25">
      <c r="A52" s="7"/>
      <c r="B52" s="337"/>
      <c r="C52" s="336"/>
      <c r="D52" s="336"/>
      <c r="E52" s="400"/>
      <c r="F52" s="54" t="s">
        <v>14</v>
      </c>
      <c r="G52" s="11">
        <v>1103011.2</v>
      </c>
      <c r="H52" s="11">
        <v>1103011.2</v>
      </c>
      <c r="I52" s="11">
        <v>1103011.2</v>
      </c>
      <c r="J52" s="11">
        <v>0</v>
      </c>
      <c r="K52" s="11">
        <v>1103011.2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32"/>
      <c r="Z52" s="114"/>
      <c r="AA52" s="132"/>
      <c r="AB52" s="114"/>
      <c r="AC52" s="289"/>
      <c r="AD52" s="321"/>
      <c r="AE52" s="289"/>
      <c r="AF52" s="289"/>
      <c r="AG52" s="289"/>
      <c r="AH52" s="289"/>
      <c r="AI52" s="289"/>
      <c r="AJ52" s="289"/>
      <c r="AK52" s="289"/>
      <c r="AL52" s="289"/>
      <c r="AM52" s="289"/>
      <c r="AN52" s="289"/>
      <c r="AO52" s="280"/>
      <c r="AP52" s="280"/>
    </row>
    <row r="53" spans="1:42" s="1" customFormat="1" ht="409.5" customHeight="1" x14ac:dyDescent="0.25">
      <c r="A53" s="7"/>
      <c r="B53" s="52"/>
      <c r="C53" s="396"/>
      <c r="D53" s="396"/>
      <c r="E53" s="396"/>
      <c r="F53" s="54" t="s">
        <v>15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32"/>
      <c r="Z53" s="114"/>
      <c r="AA53" s="132"/>
      <c r="AB53" s="114"/>
      <c r="AC53" s="290"/>
      <c r="AD53" s="322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81"/>
      <c r="AP53" s="281"/>
    </row>
    <row r="54" spans="1:42" s="1" customFormat="1" ht="120" customHeight="1" x14ac:dyDescent="0.25">
      <c r="A54" s="7"/>
      <c r="B54" s="52"/>
      <c r="C54" s="335" t="s">
        <v>59</v>
      </c>
      <c r="D54" s="335">
        <v>502</v>
      </c>
      <c r="E54" s="399" t="s">
        <v>143</v>
      </c>
      <c r="F54" s="54" t="s">
        <v>4</v>
      </c>
      <c r="G54" s="11">
        <v>90000</v>
      </c>
      <c r="H54" s="11">
        <v>90000</v>
      </c>
      <c r="I54" s="11">
        <v>90000</v>
      </c>
      <c r="J54" s="11">
        <v>0</v>
      </c>
      <c r="K54" s="11">
        <v>90000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32"/>
      <c r="Z54" s="114"/>
      <c r="AA54" s="132"/>
      <c r="AB54" s="114"/>
      <c r="AC54" s="288" t="s">
        <v>48</v>
      </c>
      <c r="AD54" s="288" t="s">
        <v>91</v>
      </c>
      <c r="AE54" s="288">
        <v>1</v>
      </c>
      <c r="AF54" s="288">
        <v>1</v>
      </c>
      <c r="AG54" s="288">
        <v>1</v>
      </c>
      <c r="AH54" s="288">
        <v>1</v>
      </c>
      <c r="AI54" s="288">
        <v>1</v>
      </c>
      <c r="AJ54" s="288">
        <v>1</v>
      </c>
      <c r="AK54" s="288">
        <v>1</v>
      </c>
      <c r="AL54" s="288">
        <v>1</v>
      </c>
      <c r="AM54" s="288">
        <v>1</v>
      </c>
      <c r="AN54" s="288">
        <v>1</v>
      </c>
      <c r="AO54" s="272">
        <v>1</v>
      </c>
      <c r="AP54" s="272">
        <v>1</v>
      </c>
    </row>
    <row r="55" spans="1:42" s="1" customFormat="1" ht="260.25" customHeight="1" x14ac:dyDescent="0.25">
      <c r="A55" s="7"/>
      <c r="B55" s="52"/>
      <c r="C55" s="395"/>
      <c r="D55" s="336"/>
      <c r="E55" s="400"/>
      <c r="F55" s="54" t="s">
        <v>13</v>
      </c>
      <c r="G55" s="11">
        <v>90000</v>
      </c>
      <c r="H55" s="11">
        <v>90000</v>
      </c>
      <c r="I55" s="11">
        <v>90000</v>
      </c>
      <c r="J55" s="11">
        <v>0</v>
      </c>
      <c r="K55" s="11">
        <v>90000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32"/>
      <c r="Z55" s="114"/>
      <c r="AA55" s="132"/>
      <c r="AB55" s="114"/>
      <c r="AC55" s="289"/>
      <c r="AD55" s="289"/>
      <c r="AE55" s="289"/>
      <c r="AF55" s="289"/>
      <c r="AG55" s="289"/>
      <c r="AH55" s="289"/>
      <c r="AI55" s="289"/>
      <c r="AJ55" s="289"/>
      <c r="AK55" s="289"/>
      <c r="AL55" s="289"/>
      <c r="AM55" s="289"/>
      <c r="AN55" s="289"/>
      <c r="AO55" s="273"/>
      <c r="AP55" s="273"/>
    </row>
    <row r="56" spans="1:42" s="1" customFormat="1" ht="225" customHeight="1" x14ac:dyDescent="0.25">
      <c r="A56" s="7"/>
      <c r="B56" s="52"/>
      <c r="C56" s="395"/>
      <c r="D56" s="336"/>
      <c r="E56" s="400"/>
      <c r="F56" s="54" t="s">
        <v>14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32"/>
      <c r="Z56" s="114"/>
      <c r="AA56" s="132"/>
      <c r="AB56" s="114"/>
      <c r="AC56" s="289"/>
      <c r="AD56" s="289"/>
      <c r="AE56" s="289"/>
      <c r="AF56" s="289"/>
      <c r="AG56" s="289"/>
      <c r="AH56" s="289"/>
      <c r="AI56" s="289"/>
      <c r="AJ56" s="289"/>
      <c r="AK56" s="289"/>
      <c r="AL56" s="289"/>
      <c r="AM56" s="289"/>
      <c r="AN56" s="289"/>
      <c r="AO56" s="273"/>
      <c r="AP56" s="273"/>
    </row>
    <row r="57" spans="1:42" s="1" customFormat="1" ht="317.25" customHeight="1" x14ac:dyDescent="0.25">
      <c r="A57" s="7"/>
      <c r="B57" s="52"/>
      <c r="C57" s="396"/>
      <c r="D57" s="337"/>
      <c r="E57" s="401"/>
      <c r="F57" s="54" t="s">
        <v>15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32"/>
      <c r="Z57" s="114"/>
      <c r="AA57" s="132"/>
      <c r="AB57" s="114"/>
      <c r="AC57" s="289"/>
      <c r="AD57" s="289"/>
      <c r="AE57" s="289"/>
      <c r="AF57" s="289"/>
      <c r="AG57" s="289"/>
      <c r="AH57" s="289"/>
      <c r="AI57" s="289"/>
      <c r="AJ57" s="289"/>
      <c r="AK57" s="289"/>
      <c r="AL57" s="289"/>
      <c r="AM57" s="289"/>
      <c r="AN57" s="289"/>
      <c r="AO57" s="273"/>
      <c r="AP57" s="273"/>
    </row>
    <row r="58" spans="1:42" s="1" customFormat="1" ht="208.5" customHeight="1" x14ac:dyDescent="0.25">
      <c r="A58" s="7"/>
      <c r="B58" s="52"/>
      <c r="C58" s="335" t="s">
        <v>119</v>
      </c>
      <c r="D58" s="52">
        <v>502</v>
      </c>
      <c r="E58" s="402" t="s">
        <v>145</v>
      </c>
      <c r="F58" s="54" t="s">
        <v>4</v>
      </c>
      <c r="G58" s="11">
        <v>1250000</v>
      </c>
      <c r="H58" s="11">
        <v>1250000</v>
      </c>
      <c r="I58" s="11">
        <v>0</v>
      </c>
      <c r="J58" s="11">
        <v>0</v>
      </c>
      <c r="K58" s="11">
        <v>0</v>
      </c>
      <c r="L58" s="11">
        <v>0</v>
      </c>
      <c r="M58" s="11">
        <v>1250000</v>
      </c>
      <c r="N58" s="11">
        <v>0</v>
      </c>
      <c r="O58" s="11">
        <v>1250000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32"/>
      <c r="Z58" s="114"/>
      <c r="AA58" s="132"/>
      <c r="AB58" s="114"/>
      <c r="AC58" s="289"/>
      <c r="AD58" s="289"/>
      <c r="AE58" s="289"/>
      <c r="AF58" s="289"/>
      <c r="AG58" s="289"/>
      <c r="AH58" s="289"/>
      <c r="AI58" s="289"/>
      <c r="AJ58" s="289"/>
      <c r="AK58" s="289"/>
      <c r="AL58" s="289"/>
      <c r="AM58" s="289"/>
      <c r="AN58" s="289"/>
      <c r="AO58" s="273"/>
      <c r="AP58" s="273"/>
    </row>
    <row r="59" spans="1:42" s="1" customFormat="1" ht="407.25" customHeight="1" x14ac:dyDescent="0.25">
      <c r="A59" s="7"/>
      <c r="B59" s="52"/>
      <c r="C59" s="336"/>
      <c r="D59" s="52"/>
      <c r="E59" s="403"/>
      <c r="F59" s="54" t="s">
        <v>13</v>
      </c>
      <c r="G59" s="11">
        <v>125000</v>
      </c>
      <c r="H59" s="11">
        <v>125000</v>
      </c>
      <c r="I59" s="11">
        <v>0</v>
      </c>
      <c r="J59" s="11">
        <v>0</v>
      </c>
      <c r="K59" s="11">
        <v>0</v>
      </c>
      <c r="L59" s="11">
        <v>0</v>
      </c>
      <c r="M59" s="11">
        <v>125000</v>
      </c>
      <c r="N59" s="11">
        <v>0</v>
      </c>
      <c r="O59" s="11">
        <v>125000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32"/>
      <c r="Z59" s="114"/>
      <c r="AA59" s="132"/>
      <c r="AB59" s="114"/>
      <c r="AC59" s="289"/>
      <c r="AD59" s="289"/>
      <c r="AE59" s="289"/>
      <c r="AF59" s="289"/>
      <c r="AG59" s="289"/>
      <c r="AH59" s="289"/>
      <c r="AI59" s="289"/>
      <c r="AJ59" s="289"/>
      <c r="AK59" s="289"/>
      <c r="AL59" s="289"/>
      <c r="AM59" s="289"/>
      <c r="AN59" s="289"/>
      <c r="AO59" s="273"/>
      <c r="AP59" s="273"/>
    </row>
    <row r="60" spans="1:42" s="1" customFormat="1" ht="223.5" customHeight="1" x14ac:dyDescent="0.25">
      <c r="A60" s="7"/>
      <c r="B60" s="52"/>
      <c r="C60" s="336"/>
      <c r="D60" s="52"/>
      <c r="E60" s="403"/>
      <c r="F60" s="54" t="s">
        <v>14</v>
      </c>
      <c r="G60" s="11">
        <v>1125000</v>
      </c>
      <c r="H60" s="11">
        <v>1125000</v>
      </c>
      <c r="I60" s="11">
        <v>0</v>
      </c>
      <c r="J60" s="11">
        <v>0</v>
      </c>
      <c r="K60" s="11">
        <v>0</v>
      </c>
      <c r="L60" s="11">
        <v>0</v>
      </c>
      <c r="M60" s="11">
        <v>1125000</v>
      </c>
      <c r="N60" s="11">
        <v>0</v>
      </c>
      <c r="O60" s="11">
        <v>1125000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32"/>
      <c r="Z60" s="114"/>
      <c r="AA60" s="132"/>
      <c r="AB60" s="114"/>
      <c r="AC60" s="289"/>
      <c r="AD60" s="289"/>
      <c r="AE60" s="289"/>
      <c r="AF60" s="289"/>
      <c r="AG60" s="289"/>
      <c r="AH60" s="289"/>
      <c r="AI60" s="289"/>
      <c r="AJ60" s="289"/>
      <c r="AK60" s="289"/>
      <c r="AL60" s="289"/>
      <c r="AM60" s="289"/>
      <c r="AN60" s="289"/>
      <c r="AO60" s="273"/>
      <c r="AP60" s="273"/>
    </row>
    <row r="61" spans="1:42" s="1" customFormat="1" ht="407.25" customHeight="1" x14ac:dyDescent="0.25">
      <c r="A61" s="7"/>
      <c r="B61" s="52"/>
      <c r="C61" s="337"/>
      <c r="D61" s="52"/>
      <c r="E61" s="404"/>
      <c r="F61" s="54" t="s">
        <v>15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32"/>
      <c r="Z61" s="114"/>
      <c r="AA61" s="132"/>
      <c r="AB61" s="114"/>
      <c r="AC61" s="289"/>
      <c r="AD61" s="289"/>
      <c r="AE61" s="289"/>
      <c r="AF61" s="289"/>
      <c r="AG61" s="289"/>
      <c r="AH61" s="289"/>
      <c r="AI61" s="289"/>
      <c r="AJ61" s="289"/>
      <c r="AK61" s="289"/>
      <c r="AL61" s="289"/>
      <c r="AM61" s="289"/>
      <c r="AN61" s="289"/>
      <c r="AO61" s="273"/>
      <c r="AP61" s="273"/>
    </row>
    <row r="62" spans="1:42" s="1" customFormat="1" ht="182.25" customHeight="1" x14ac:dyDescent="0.25">
      <c r="A62" s="7"/>
      <c r="B62" s="52"/>
      <c r="C62" s="335" t="s">
        <v>120</v>
      </c>
      <c r="D62" s="51">
        <v>502</v>
      </c>
      <c r="E62" s="55" t="s">
        <v>146</v>
      </c>
      <c r="F62" s="54" t="s">
        <v>4</v>
      </c>
      <c r="G62" s="11">
        <v>1800000</v>
      </c>
      <c r="H62" s="11">
        <v>1800000</v>
      </c>
      <c r="I62" s="11">
        <v>0</v>
      </c>
      <c r="J62" s="11">
        <v>0</v>
      </c>
      <c r="K62" s="11">
        <v>0</v>
      </c>
      <c r="L62" s="11">
        <v>0</v>
      </c>
      <c r="M62" s="11">
        <v>1800000</v>
      </c>
      <c r="N62" s="11">
        <v>0</v>
      </c>
      <c r="O62" s="11">
        <v>1800000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32"/>
      <c r="Z62" s="114"/>
      <c r="AA62" s="132"/>
      <c r="AB62" s="114"/>
      <c r="AC62" s="289"/>
      <c r="AD62" s="289"/>
      <c r="AE62" s="289"/>
      <c r="AF62" s="289"/>
      <c r="AG62" s="289"/>
      <c r="AH62" s="289"/>
      <c r="AI62" s="289"/>
      <c r="AJ62" s="289"/>
      <c r="AK62" s="289"/>
      <c r="AL62" s="289"/>
      <c r="AM62" s="289"/>
      <c r="AN62" s="289"/>
      <c r="AO62" s="273"/>
      <c r="AP62" s="273"/>
    </row>
    <row r="63" spans="1:42" s="1" customFormat="1" ht="234.75" customHeight="1" x14ac:dyDescent="0.25">
      <c r="A63" s="7"/>
      <c r="B63" s="52"/>
      <c r="C63" s="336"/>
      <c r="D63" s="52"/>
      <c r="E63" s="56"/>
      <c r="F63" s="54" t="s">
        <v>13</v>
      </c>
      <c r="G63" s="11">
        <v>180000</v>
      </c>
      <c r="H63" s="11">
        <v>180000</v>
      </c>
      <c r="I63" s="11">
        <v>0</v>
      </c>
      <c r="J63" s="11">
        <v>0</v>
      </c>
      <c r="K63" s="11">
        <v>0</v>
      </c>
      <c r="L63" s="11">
        <v>0</v>
      </c>
      <c r="M63" s="11">
        <v>180000</v>
      </c>
      <c r="N63" s="11">
        <v>0</v>
      </c>
      <c r="O63" s="11">
        <v>180000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32"/>
      <c r="Z63" s="114"/>
      <c r="AA63" s="132"/>
      <c r="AB63" s="114"/>
      <c r="AC63" s="289"/>
      <c r="AD63" s="289"/>
      <c r="AE63" s="289"/>
      <c r="AF63" s="289"/>
      <c r="AG63" s="289"/>
      <c r="AH63" s="289"/>
      <c r="AI63" s="289"/>
      <c r="AJ63" s="289"/>
      <c r="AK63" s="289"/>
      <c r="AL63" s="289"/>
      <c r="AM63" s="289"/>
      <c r="AN63" s="289"/>
      <c r="AO63" s="273"/>
      <c r="AP63" s="273"/>
    </row>
    <row r="64" spans="1:42" s="1" customFormat="1" ht="182.25" customHeight="1" x14ac:dyDescent="0.25">
      <c r="A64" s="7"/>
      <c r="B64" s="52"/>
      <c r="C64" s="336"/>
      <c r="D64" s="52"/>
      <c r="E64" s="56"/>
      <c r="F64" s="54" t="s">
        <v>14</v>
      </c>
      <c r="G64" s="11">
        <v>1620000</v>
      </c>
      <c r="H64" s="11">
        <v>1620000</v>
      </c>
      <c r="I64" s="11">
        <v>0</v>
      </c>
      <c r="J64" s="11">
        <v>0</v>
      </c>
      <c r="K64" s="11">
        <v>0</v>
      </c>
      <c r="L64" s="11">
        <v>0</v>
      </c>
      <c r="M64" s="11">
        <v>1620000</v>
      </c>
      <c r="N64" s="11">
        <v>0</v>
      </c>
      <c r="O64" s="11">
        <v>1620000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32"/>
      <c r="Z64" s="114"/>
      <c r="AA64" s="132"/>
      <c r="AB64" s="114"/>
      <c r="AC64" s="289"/>
      <c r="AD64" s="289"/>
      <c r="AE64" s="289"/>
      <c r="AF64" s="289"/>
      <c r="AG64" s="289"/>
      <c r="AH64" s="289"/>
      <c r="AI64" s="289"/>
      <c r="AJ64" s="289"/>
      <c r="AK64" s="289"/>
      <c r="AL64" s="289"/>
      <c r="AM64" s="289"/>
      <c r="AN64" s="289"/>
      <c r="AO64" s="273"/>
      <c r="AP64" s="273"/>
    </row>
    <row r="65" spans="1:42" s="1" customFormat="1" ht="294.75" customHeight="1" x14ac:dyDescent="0.25">
      <c r="A65" s="7"/>
      <c r="B65" s="52"/>
      <c r="C65" s="337"/>
      <c r="D65" s="52"/>
      <c r="E65" s="56"/>
      <c r="F65" s="54" t="s">
        <v>15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2">
        <v>0</v>
      </c>
      <c r="N65" s="12">
        <v>0</v>
      </c>
      <c r="O65" s="12">
        <v>0</v>
      </c>
      <c r="P65" s="12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32"/>
      <c r="Z65" s="114"/>
      <c r="AA65" s="132"/>
      <c r="AB65" s="114"/>
      <c r="AC65" s="289"/>
      <c r="AD65" s="289"/>
      <c r="AE65" s="289"/>
      <c r="AF65" s="289"/>
      <c r="AG65" s="289"/>
      <c r="AH65" s="289"/>
      <c r="AI65" s="289"/>
      <c r="AJ65" s="289"/>
      <c r="AK65" s="289"/>
      <c r="AL65" s="289"/>
      <c r="AM65" s="289"/>
      <c r="AN65" s="289"/>
      <c r="AO65" s="273"/>
      <c r="AP65" s="273"/>
    </row>
    <row r="66" spans="1:42" s="1" customFormat="1" ht="107.25" customHeight="1" x14ac:dyDescent="0.25">
      <c r="A66" s="7"/>
      <c r="B66" s="81"/>
      <c r="C66" s="288" t="s">
        <v>199</v>
      </c>
      <c r="D66" s="288">
        <v>502</v>
      </c>
      <c r="E66" s="402" t="s">
        <v>143</v>
      </c>
      <c r="F66" s="82" t="s">
        <v>4</v>
      </c>
      <c r="G66" s="11">
        <v>1753620</v>
      </c>
      <c r="H66" s="11">
        <v>1753620</v>
      </c>
      <c r="I66" s="11">
        <v>0</v>
      </c>
      <c r="J66" s="11">
        <v>0</v>
      </c>
      <c r="K66" s="11">
        <v>0</v>
      </c>
      <c r="L66" s="11">
        <v>0</v>
      </c>
      <c r="M66" s="12">
        <v>0</v>
      </c>
      <c r="N66" s="12">
        <v>0</v>
      </c>
      <c r="O66" s="12">
        <v>0</v>
      </c>
      <c r="P66" s="12">
        <v>0</v>
      </c>
      <c r="Q66" s="11">
        <v>1753620</v>
      </c>
      <c r="R66" s="11">
        <v>0</v>
      </c>
      <c r="S66" s="11">
        <v>1753620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32"/>
      <c r="Z66" s="114"/>
      <c r="AA66" s="132"/>
      <c r="AB66" s="114"/>
      <c r="AC66" s="289"/>
      <c r="AD66" s="289"/>
      <c r="AE66" s="289"/>
      <c r="AF66" s="289"/>
      <c r="AG66" s="289"/>
      <c r="AH66" s="289"/>
      <c r="AI66" s="289"/>
      <c r="AJ66" s="289"/>
      <c r="AK66" s="289"/>
      <c r="AL66" s="289"/>
      <c r="AM66" s="289"/>
      <c r="AN66" s="289"/>
      <c r="AO66" s="273"/>
      <c r="AP66" s="273"/>
    </row>
    <row r="67" spans="1:42" s="1" customFormat="1" ht="264.75" customHeight="1" x14ac:dyDescent="0.25">
      <c r="A67" s="7"/>
      <c r="B67" s="81"/>
      <c r="C67" s="289"/>
      <c r="D67" s="289"/>
      <c r="E67" s="403"/>
      <c r="F67" s="82" t="s">
        <v>13</v>
      </c>
      <c r="G67" s="11">
        <v>1753620</v>
      </c>
      <c r="H67" s="11">
        <v>1753620</v>
      </c>
      <c r="I67" s="11">
        <v>0</v>
      </c>
      <c r="J67" s="11">
        <v>0</v>
      </c>
      <c r="K67" s="11">
        <v>0</v>
      </c>
      <c r="L67" s="11">
        <v>0</v>
      </c>
      <c r="M67" s="12">
        <v>0</v>
      </c>
      <c r="N67" s="12">
        <v>0</v>
      </c>
      <c r="O67" s="12">
        <v>0</v>
      </c>
      <c r="P67" s="12">
        <v>0</v>
      </c>
      <c r="Q67" s="11">
        <v>1753620</v>
      </c>
      <c r="R67" s="11">
        <v>0</v>
      </c>
      <c r="S67" s="11">
        <v>1753620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32"/>
      <c r="Z67" s="114"/>
      <c r="AA67" s="132"/>
      <c r="AB67" s="114"/>
      <c r="AC67" s="289"/>
      <c r="AD67" s="289"/>
      <c r="AE67" s="289"/>
      <c r="AF67" s="289"/>
      <c r="AG67" s="289"/>
      <c r="AH67" s="289"/>
      <c r="AI67" s="289"/>
      <c r="AJ67" s="289"/>
      <c r="AK67" s="289"/>
      <c r="AL67" s="289"/>
      <c r="AM67" s="289"/>
      <c r="AN67" s="289"/>
      <c r="AO67" s="273"/>
      <c r="AP67" s="273"/>
    </row>
    <row r="68" spans="1:42" s="1" customFormat="1" ht="182.25" customHeight="1" x14ac:dyDescent="0.25">
      <c r="A68" s="7"/>
      <c r="B68" s="81"/>
      <c r="C68" s="289"/>
      <c r="D68" s="289"/>
      <c r="E68" s="403"/>
      <c r="F68" s="82" t="s">
        <v>14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2">
        <v>0</v>
      </c>
      <c r="N68" s="12">
        <v>0</v>
      </c>
      <c r="O68" s="12">
        <v>0</v>
      </c>
      <c r="P68" s="12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/>
      <c r="X68" s="11">
        <v>0</v>
      </c>
      <c r="Y68" s="132"/>
      <c r="Z68" s="114"/>
      <c r="AA68" s="132"/>
      <c r="AB68" s="114"/>
      <c r="AC68" s="289"/>
      <c r="AD68" s="289"/>
      <c r="AE68" s="289"/>
      <c r="AF68" s="289"/>
      <c r="AG68" s="289"/>
      <c r="AH68" s="289"/>
      <c r="AI68" s="289"/>
      <c r="AJ68" s="289"/>
      <c r="AK68" s="289"/>
      <c r="AL68" s="289"/>
      <c r="AM68" s="289"/>
      <c r="AN68" s="289"/>
      <c r="AO68" s="273"/>
      <c r="AP68" s="273"/>
    </row>
    <row r="69" spans="1:42" s="1" customFormat="1" ht="324.75" customHeight="1" x14ac:dyDescent="0.25">
      <c r="A69" s="7"/>
      <c r="B69" s="81"/>
      <c r="C69" s="290"/>
      <c r="D69" s="290"/>
      <c r="E69" s="404"/>
      <c r="F69" s="82" t="s">
        <v>15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2">
        <v>0</v>
      </c>
      <c r="N69" s="12">
        <v>0</v>
      </c>
      <c r="O69" s="12">
        <v>0</v>
      </c>
      <c r="P69" s="12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32"/>
      <c r="Z69" s="114"/>
      <c r="AA69" s="132"/>
      <c r="AB69" s="114"/>
      <c r="AC69" s="289"/>
      <c r="AD69" s="289"/>
      <c r="AE69" s="289"/>
      <c r="AF69" s="289"/>
      <c r="AG69" s="289"/>
      <c r="AH69" s="289"/>
      <c r="AI69" s="289"/>
      <c r="AJ69" s="289"/>
      <c r="AK69" s="289"/>
      <c r="AL69" s="289"/>
      <c r="AM69" s="289"/>
      <c r="AN69" s="289"/>
      <c r="AO69" s="273"/>
      <c r="AP69" s="273"/>
    </row>
    <row r="70" spans="1:42" s="1" customFormat="1" ht="182.25" customHeight="1" x14ac:dyDescent="0.25">
      <c r="A70" s="7"/>
      <c r="B70" s="81"/>
      <c r="C70" s="288" t="s">
        <v>200</v>
      </c>
      <c r="D70" s="78">
        <v>502</v>
      </c>
      <c r="E70" s="80" t="s">
        <v>215</v>
      </c>
      <c r="F70" s="82" t="s">
        <v>4</v>
      </c>
      <c r="G70" s="11">
        <v>600000</v>
      </c>
      <c r="H70" s="11">
        <v>600000</v>
      </c>
      <c r="I70" s="11">
        <v>0</v>
      </c>
      <c r="J70" s="11">
        <v>0</v>
      </c>
      <c r="K70" s="11">
        <v>0</v>
      </c>
      <c r="L70" s="11">
        <v>0</v>
      </c>
      <c r="M70" s="12">
        <v>0</v>
      </c>
      <c r="N70" s="12">
        <v>0</v>
      </c>
      <c r="O70" s="12">
        <v>0</v>
      </c>
      <c r="P70" s="12">
        <v>0</v>
      </c>
      <c r="Q70" s="11">
        <v>600000</v>
      </c>
      <c r="R70" s="11">
        <v>0</v>
      </c>
      <c r="S70" s="11">
        <v>600000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32"/>
      <c r="Z70" s="114"/>
      <c r="AA70" s="132"/>
      <c r="AB70" s="114"/>
      <c r="AC70" s="289"/>
      <c r="AD70" s="289"/>
      <c r="AE70" s="289"/>
      <c r="AF70" s="289"/>
      <c r="AG70" s="289"/>
      <c r="AH70" s="289"/>
      <c r="AI70" s="289"/>
      <c r="AJ70" s="289"/>
      <c r="AK70" s="289"/>
      <c r="AL70" s="289"/>
      <c r="AM70" s="289"/>
      <c r="AN70" s="289"/>
      <c r="AO70" s="273"/>
      <c r="AP70" s="273"/>
    </row>
    <row r="71" spans="1:42" s="1" customFormat="1" ht="242.25" customHeight="1" x14ac:dyDescent="0.25">
      <c r="A71" s="7"/>
      <c r="B71" s="81"/>
      <c r="C71" s="289"/>
      <c r="D71" s="78"/>
      <c r="E71" s="80"/>
      <c r="F71" s="82" t="s">
        <v>13</v>
      </c>
      <c r="G71" s="11">
        <v>600000</v>
      </c>
      <c r="H71" s="11">
        <v>600000</v>
      </c>
      <c r="I71" s="11">
        <v>0</v>
      </c>
      <c r="J71" s="11">
        <v>0</v>
      </c>
      <c r="K71" s="11">
        <v>0</v>
      </c>
      <c r="L71" s="11">
        <v>0</v>
      </c>
      <c r="M71" s="12">
        <v>0</v>
      </c>
      <c r="N71" s="12">
        <v>0</v>
      </c>
      <c r="O71" s="12">
        <v>0</v>
      </c>
      <c r="P71" s="12">
        <v>0</v>
      </c>
      <c r="Q71" s="11">
        <v>600000</v>
      </c>
      <c r="R71" s="11">
        <v>0</v>
      </c>
      <c r="S71" s="11">
        <v>600000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32"/>
      <c r="Z71" s="114"/>
      <c r="AA71" s="132"/>
      <c r="AB71" s="114"/>
      <c r="AC71" s="289"/>
      <c r="AD71" s="289"/>
      <c r="AE71" s="289"/>
      <c r="AF71" s="289"/>
      <c r="AG71" s="289"/>
      <c r="AH71" s="289"/>
      <c r="AI71" s="289"/>
      <c r="AJ71" s="289"/>
      <c r="AK71" s="289"/>
      <c r="AL71" s="289"/>
      <c r="AM71" s="289"/>
      <c r="AN71" s="289"/>
      <c r="AO71" s="273"/>
      <c r="AP71" s="273"/>
    </row>
    <row r="72" spans="1:42" s="1" customFormat="1" ht="182.25" customHeight="1" x14ac:dyDescent="0.25">
      <c r="A72" s="7"/>
      <c r="B72" s="81"/>
      <c r="C72" s="289"/>
      <c r="D72" s="78"/>
      <c r="E72" s="80"/>
      <c r="F72" s="82" t="s">
        <v>14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2">
        <v>0</v>
      </c>
      <c r="N72" s="12">
        <v>0</v>
      </c>
      <c r="O72" s="12">
        <v>0</v>
      </c>
      <c r="P72" s="12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32"/>
      <c r="Z72" s="114"/>
      <c r="AA72" s="132"/>
      <c r="AB72" s="114"/>
      <c r="AC72" s="289"/>
      <c r="AD72" s="289"/>
      <c r="AE72" s="289"/>
      <c r="AF72" s="289"/>
      <c r="AG72" s="289"/>
      <c r="AH72" s="289"/>
      <c r="AI72" s="289"/>
      <c r="AJ72" s="289"/>
      <c r="AK72" s="289"/>
      <c r="AL72" s="289"/>
      <c r="AM72" s="289"/>
      <c r="AN72" s="289"/>
      <c r="AO72" s="273"/>
      <c r="AP72" s="273"/>
    </row>
    <row r="73" spans="1:42" s="1" customFormat="1" ht="287.25" customHeight="1" x14ac:dyDescent="0.25">
      <c r="A73" s="7"/>
      <c r="B73" s="81"/>
      <c r="C73" s="290"/>
      <c r="D73" s="78"/>
      <c r="E73" s="80"/>
      <c r="F73" s="82" t="s">
        <v>15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2">
        <v>0</v>
      </c>
      <c r="N73" s="12">
        <v>0</v>
      </c>
      <c r="O73" s="12">
        <v>0</v>
      </c>
      <c r="P73" s="12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32"/>
      <c r="Z73" s="114"/>
      <c r="AA73" s="132"/>
      <c r="AB73" s="114"/>
      <c r="AC73" s="289"/>
      <c r="AD73" s="289"/>
      <c r="AE73" s="289"/>
      <c r="AF73" s="289"/>
      <c r="AG73" s="289"/>
      <c r="AH73" s="289"/>
      <c r="AI73" s="289"/>
      <c r="AJ73" s="289"/>
      <c r="AK73" s="289"/>
      <c r="AL73" s="289"/>
      <c r="AM73" s="289"/>
      <c r="AN73" s="289"/>
      <c r="AO73" s="273"/>
      <c r="AP73" s="273"/>
    </row>
    <row r="74" spans="1:42" s="1" customFormat="1" ht="182.25" customHeight="1" x14ac:dyDescent="0.25">
      <c r="A74" s="7"/>
      <c r="B74" s="81"/>
      <c r="C74" s="288" t="s">
        <v>201</v>
      </c>
      <c r="D74" s="288">
        <v>502</v>
      </c>
      <c r="E74" s="402" t="s">
        <v>216</v>
      </c>
      <c r="F74" s="82" t="s">
        <v>4</v>
      </c>
      <c r="G74" s="11">
        <v>799000</v>
      </c>
      <c r="H74" s="11">
        <v>799000</v>
      </c>
      <c r="I74" s="11">
        <v>0</v>
      </c>
      <c r="J74" s="11">
        <v>0</v>
      </c>
      <c r="K74" s="11">
        <v>0</v>
      </c>
      <c r="L74" s="11">
        <v>0</v>
      </c>
      <c r="M74" s="12">
        <v>0</v>
      </c>
      <c r="N74" s="12">
        <v>0</v>
      </c>
      <c r="O74" s="12">
        <v>0</v>
      </c>
      <c r="P74" s="12">
        <v>0</v>
      </c>
      <c r="Q74" s="11">
        <v>799000</v>
      </c>
      <c r="R74" s="11">
        <v>0</v>
      </c>
      <c r="S74" s="11">
        <v>799000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32"/>
      <c r="Z74" s="114"/>
      <c r="AA74" s="132"/>
      <c r="AB74" s="114"/>
      <c r="AC74" s="289"/>
      <c r="AD74" s="289"/>
      <c r="AE74" s="289"/>
      <c r="AF74" s="289"/>
      <c r="AG74" s="289"/>
      <c r="AH74" s="289"/>
      <c r="AI74" s="289"/>
      <c r="AJ74" s="289"/>
      <c r="AK74" s="289"/>
      <c r="AL74" s="289"/>
      <c r="AM74" s="289"/>
      <c r="AN74" s="289"/>
      <c r="AO74" s="273"/>
      <c r="AP74" s="273"/>
    </row>
    <row r="75" spans="1:42" s="1" customFormat="1" ht="242.25" customHeight="1" x14ac:dyDescent="0.25">
      <c r="A75" s="7"/>
      <c r="B75" s="81"/>
      <c r="C75" s="289"/>
      <c r="D75" s="289"/>
      <c r="E75" s="403"/>
      <c r="F75" s="82" t="s">
        <v>13</v>
      </c>
      <c r="G75" s="11">
        <v>87890</v>
      </c>
      <c r="H75" s="11">
        <v>87890</v>
      </c>
      <c r="I75" s="11">
        <v>0</v>
      </c>
      <c r="J75" s="11">
        <v>0</v>
      </c>
      <c r="K75" s="11">
        <v>0</v>
      </c>
      <c r="L75" s="11">
        <v>0</v>
      </c>
      <c r="M75" s="12">
        <v>0</v>
      </c>
      <c r="N75" s="12">
        <v>0</v>
      </c>
      <c r="O75" s="12">
        <v>0</v>
      </c>
      <c r="P75" s="12">
        <v>0</v>
      </c>
      <c r="Q75" s="11">
        <v>87890</v>
      </c>
      <c r="R75" s="11">
        <v>0</v>
      </c>
      <c r="S75" s="11">
        <v>87890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32"/>
      <c r="Z75" s="114"/>
      <c r="AA75" s="132"/>
      <c r="AB75" s="114"/>
      <c r="AC75" s="289"/>
      <c r="AD75" s="289"/>
      <c r="AE75" s="289"/>
      <c r="AF75" s="289"/>
      <c r="AG75" s="289"/>
      <c r="AH75" s="289"/>
      <c r="AI75" s="289"/>
      <c r="AJ75" s="289"/>
      <c r="AK75" s="289"/>
      <c r="AL75" s="289"/>
      <c r="AM75" s="289"/>
      <c r="AN75" s="289"/>
      <c r="AO75" s="273"/>
      <c r="AP75" s="273"/>
    </row>
    <row r="76" spans="1:42" s="1" customFormat="1" ht="182.25" customHeight="1" x14ac:dyDescent="0.25">
      <c r="A76" s="7"/>
      <c r="B76" s="81"/>
      <c r="C76" s="289"/>
      <c r="D76" s="289"/>
      <c r="E76" s="403"/>
      <c r="F76" s="82" t="s">
        <v>14</v>
      </c>
      <c r="G76" s="11">
        <v>711110</v>
      </c>
      <c r="H76" s="11">
        <v>711110</v>
      </c>
      <c r="I76" s="11">
        <v>0</v>
      </c>
      <c r="J76" s="11">
        <v>0</v>
      </c>
      <c r="K76" s="11">
        <v>0</v>
      </c>
      <c r="L76" s="11">
        <v>0</v>
      </c>
      <c r="M76" s="12">
        <v>0</v>
      </c>
      <c r="N76" s="12">
        <v>0</v>
      </c>
      <c r="O76" s="12">
        <v>0</v>
      </c>
      <c r="P76" s="12">
        <v>0</v>
      </c>
      <c r="Q76" s="11">
        <v>711110</v>
      </c>
      <c r="R76" s="11">
        <v>0</v>
      </c>
      <c r="S76" s="11">
        <v>711110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32"/>
      <c r="Z76" s="114"/>
      <c r="AA76" s="132"/>
      <c r="AB76" s="114"/>
      <c r="AC76" s="289"/>
      <c r="AD76" s="289"/>
      <c r="AE76" s="289"/>
      <c r="AF76" s="289"/>
      <c r="AG76" s="289"/>
      <c r="AH76" s="289"/>
      <c r="AI76" s="289"/>
      <c r="AJ76" s="289"/>
      <c r="AK76" s="289"/>
      <c r="AL76" s="289"/>
      <c r="AM76" s="289"/>
      <c r="AN76" s="289"/>
      <c r="AO76" s="273"/>
      <c r="AP76" s="273"/>
    </row>
    <row r="77" spans="1:42" s="1" customFormat="1" ht="283.5" customHeight="1" x14ac:dyDescent="0.25">
      <c r="A77" s="7"/>
      <c r="B77" s="81"/>
      <c r="C77" s="290"/>
      <c r="D77" s="290"/>
      <c r="E77" s="404"/>
      <c r="F77" s="82" t="s">
        <v>15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2">
        <v>0</v>
      </c>
      <c r="N77" s="12">
        <v>0</v>
      </c>
      <c r="O77" s="12">
        <v>0</v>
      </c>
      <c r="P77" s="12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32"/>
      <c r="Z77" s="114"/>
      <c r="AA77" s="132"/>
      <c r="AB77" s="114"/>
      <c r="AC77" s="290"/>
      <c r="AD77" s="290"/>
      <c r="AE77" s="290"/>
      <c r="AF77" s="290"/>
      <c r="AG77" s="290"/>
      <c r="AH77" s="290"/>
      <c r="AI77" s="290"/>
      <c r="AJ77" s="290"/>
      <c r="AK77" s="290"/>
      <c r="AL77" s="290"/>
      <c r="AM77" s="290"/>
      <c r="AN77" s="290"/>
      <c r="AO77" s="274"/>
      <c r="AP77" s="274"/>
    </row>
    <row r="78" spans="1:42" s="1" customFormat="1" ht="152.25" customHeight="1" x14ac:dyDescent="0.25">
      <c r="A78" s="7"/>
      <c r="B78" s="91"/>
      <c r="C78" s="288" t="s">
        <v>234</v>
      </c>
      <c r="D78" s="88">
        <v>502</v>
      </c>
      <c r="E78" s="402" t="s">
        <v>261</v>
      </c>
      <c r="F78" s="89" t="s">
        <v>4</v>
      </c>
      <c r="G78" s="11">
        <v>400000</v>
      </c>
      <c r="H78" s="11">
        <v>400000</v>
      </c>
      <c r="I78" s="11">
        <v>0</v>
      </c>
      <c r="J78" s="11">
        <v>0</v>
      </c>
      <c r="K78" s="11">
        <v>0</v>
      </c>
      <c r="L78" s="11">
        <v>0</v>
      </c>
      <c r="M78" s="12">
        <v>0</v>
      </c>
      <c r="N78" s="12">
        <v>0</v>
      </c>
      <c r="O78" s="12">
        <v>0</v>
      </c>
      <c r="P78" s="12">
        <v>0</v>
      </c>
      <c r="Q78" s="11">
        <v>0</v>
      </c>
      <c r="R78" s="11">
        <v>0</v>
      </c>
      <c r="S78" s="11">
        <v>0</v>
      </c>
      <c r="T78" s="11">
        <v>0</v>
      </c>
      <c r="U78" s="11">
        <v>400000</v>
      </c>
      <c r="V78" s="11">
        <v>0</v>
      </c>
      <c r="W78" s="11">
        <v>400000</v>
      </c>
      <c r="X78" s="11">
        <v>0</v>
      </c>
      <c r="Y78" s="132"/>
      <c r="Z78" s="114"/>
      <c r="AA78" s="132"/>
      <c r="AB78" s="114"/>
      <c r="AC78" s="288" t="s">
        <v>235</v>
      </c>
      <c r="AD78" s="297" t="s">
        <v>91</v>
      </c>
      <c r="AE78" s="288">
        <v>1</v>
      </c>
      <c r="AF78" s="288">
        <v>0</v>
      </c>
      <c r="AG78" s="288">
        <v>0</v>
      </c>
      <c r="AH78" s="288">
        <v>0</v>
      </c>
      <c r="AI78" s="288">
        <v>0</v>
      </c>
      <c r="AJ78" s="288">
        <v>0</v>
      </c>
      <c r="AK78" s="288">
        <v>0</v>
      </c>
      <c r="AL78" s="288">
        <v>0</v>
      </c>
      <c r="AM78" s="288">
        <v>1</v>
      </c>
      <c r="AN78" s="288">
        <v>1</v>
      </c>
      <c r="AO78" s="272">
        <v>1</v>
      </c>
      <c r="AP78" s="272">
        <v>1</v>
      </c>
    </row>
    <row r="79" spans="1:42" s="1" customFormat="1" ht="283.5" customHeight="1" x14ac:dyDescent="0.25">
      <c r="A79" s="7"/>
      <c r="B79" s="91"/>
      <c r="C79" s="289"/>
      <c r="D79" s="88"/>
      <c r="E79" s="403"/>
      <c r="F79" s="89" t="s">
        <v>13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2">
        <v>0</v>
      </c>
      <c r="N79" s="12">
        <v>0</v>
      </c>
      <c r="O79" s="12">
        <v>0</v>
      </c>
      <c r="P79" s="12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32"/>
      <c r="Z79" s="114"/>
      <c r="AA79" s="132"/>
      <c r="AB79" s="114"/>
      <c r="AC79" s="289"/>
      <c r="AD79" s="298"/>
      <c r="AE79" s="289"/>
      <c r="AF79" s="289"/>
      <c r="AG79" s="289"/>
      <c r="AH79" s="289"/>
      <c r="AI79" s="289"/>
      <c r="AJ79" s="289"/>
      <c r="AK79" s="289"/>
      <c r="AL79" s="289"/>
      <c r="AM79" s="289"/>
      <c r="AN79" s="289"/>
      <c r="AO79" s="273"/>
      <c r="AP79" s="273"/>
    </row>
    <row r="80" spans="1:42" s="1" customFormat="1" ht="174.75" customHeight="1" x14ac:dyDescent="0.25">
      <c r="A80" s="7"/>
      <c r="B80" s="91"/>
      <c r="C80" s="289"/>
      <c r="D80" s="88"/>
      <c r="E80" s="403"/>
      <c r="F80" s="89" t="s">
        <v>14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2">
        <v>0</v>
      </c>
      <c r="N80" s="12">
        <v>0</v>
      </c>
      <c r="O80" s="12">
        <v>0</v>
      </c>
      <c r="P80" s="12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32"/>
      <c r="Z80" s="114"/>
      <c r="AA80" s="132"/>
      <c r="AB80" s="114"/>
      <c r="AC80" s="289"/>
      <c r="AD80" s="298"/>
      <c r="AE80" s="289"/>
      <c r="AF80" s="289"/>
      <c r="AG80" s="289"/>
      <c r="AH80" s="289"/>
      <c r="AI80" s="289"/>
      <c r="AJ80" s="289"/>
      <c r="AK80" s="289"/>
      <c r="AL80" s="289"/>
      <c r="AM80" s="289"/>
      <c r="AN80" s="289"/>
      <c r="AO80" s="273"/>
      <c r="AP80" s="273"/>
    </row>
    <row r="81" spans="1:42" s="1" customFormat="1" ht="283.5" customHeight="1" x14ac:dyDescent="0.25">
      <c r="A81" s="7"/>
      <c r="B81" s="91"/>
      <c r="C81" s="290"/>
      <c r="D81" s="88"/>
      <c r="E81" s="404"/>
      <c r="F81" s="89" t="s">
        <v>15</v>
      </c>
      <c r="G81" s="11">
        <v>400000</v>
      </c>
      <c r="H81" s="11">
        <v>400000</v>
      </c>
      <c r="I81" s="11">
        <v>0</v>
      </c>
      <c r="J81" s="11">
        <v>0</v>
      </c>
      <c r="K81" s="11">
        <v>0</v>
      </c>
      <c r="L81" s="11">
        <v>0</v>
      </c>
      <c r="M81" s="12">
        <v>0</v>
      </c>
      <c r="N81" s="12">
        <v>0</v>
      </c>
      <c r="O81" s="12">
        <v>0</v>
      </c>
      <c r="P81" s="12">
        <v>0</v>
      </c>
      <c r="Q81" s="11">
        <v>0</v>
      </c>
      <c r="R81" s="11">
        <v>0</v>
      </c>
      <c r="S81" s="11">
        <v>0</v>
      </c>
      <c r="T81" s="11">
        <v>0</v>
      </c>
      <c r="U81" s="11">
        <v>400000</v>
      </c>
      <c r="V81" s="11">
        <v>0</v>
      </c>
      <c r="W81" s="11">
        <v>400000</v>
      </c>
      <c r="X81" s="11">
        <v>0</v>
      </c>
      <c r="Y81" s="132"/>
      <c r="Z81" s="114"/>
      <c r="AA81" s="132"/>
      <c r="AB81" s="114"/>
      <c r="AC81" s="290"/>
      <c r="AD81" s="299"/>
      <c r="AE81" s="290"/>
      <c r="AF81" s="290"/>
      <c r="AG81" s="290"/>
      <c r="AH81" s="290"/>
      <c r="AI81" s="290"/>
      <c r="AJ81" s="290"/>
      <c r="AK81" s="290"/>
      <c r="AL81" s="290"/>
      <c r="AM81" s="290"/>
      <c r="AN81" s="290"/>
      <c r="AO81" s="274"/>
      <c r="AP81" s="274"/>
    </row>
    <row r="82" spans="1:42" s="6" customFormat="1" ht="68.25" customHeight="1" x14ac:dyDescent="0.3">
      <c r="B82" s="275"/>
      <c r="C82" s="370" t="s">
        <v>25</v>
      </c>
      <c r="D82" s="370" t="s">
        <v>5</v>
      </c>
      <c r="E82" s="370"/>
      <c r="F82" s="24" t="s">
        <v>4</v>
      </c>
      <c r="G82" s="25">
        <f>I82+M82+Q82+U82+Y82</f>
        <v>18563014.739999995</v>
      </c>
      <c r="H82" s="25">
        <f>K82+O82+S82+W82+AA82</f>
        <v>18563014.739999995</v>
      </c>
      <c r="I82" s="25">
        <f>I46+I38+I26</f>
        <v>6096041.3599999994</v>
      </c>
      <c r="J82" s="26">
        <v>0</v>
      </c>
      <c r="K82" s="25">
        <f>K46+K38+K26</f>
        <v>6096041.3599999994</v>
      </c>
      <c r="L82" s="26">
        <v>0</v>
      </c>
      <c r="M82" s="26">
        <v>5738730.2000000002</v>
      </c>
      <c r="N82" s="26">
        <v>0</v>
      </c>
      <c r="O82" s="26">
        <v>5738730.2000000002</v>
      </c>
      <c r="P82" s="26">
        <v>0</v>
      </c>
      <c r="Q82" s="25">
        <f>Q46+Q38+Q26</f>
        <v>4214447.2</v>
      </c>
      <c r="R82" s="26">
        <v>0</v>
      </c>
      <c r="S82" s="25">
        <f>S46+S26</f>
        <v>4214447.2</v>
      </c>
      <c r="T82" s="26">
        <v>0</v>
      </c>
      <c r="U82" s="25">
        <f>U46+U26</f>
        <v>1369053.4</v>
      </c>
      <c r="V82" s="26">
        <v>0</v>
      </c>
      <c r="W82" s="25">
        <f>W46+W26</f>
        <v>1369053.4</v>
      </c>
      <c r="X82" s="26">
        <f>0</f>
        <v>0</v>
      </c>
      <c r="Y82" s="136">
        <f>Y83+Y84+Y85</f>
        <v>1144742.58</v>
      </c>
      <c r="Z82" s="117">
        <v>0</v>
      </c>
      <c r="AA82" s="195">
        <v>1144742.58</v>
      </c>
      <c r="AB82" s="117">
        <v>0</v>
      </c>
      <c r="AC82" s="367" t="s">
        <v>42</v>
      </c>
      <c r="AD82" s="367" t="s">
        <v>42</v>
      </c>
      <c r="AE82" s="367" t="s">
        <v>42</v>
      </c>
      <c r="AF82" s="367" t="s">
        <v>42</v>
      </c>
      <c r="AG82" s="303" t="s">
        <v>42</v>
      </c>
      <c r="AH82" s="303" t="s">
        <v>42</v>
      </c>
      <c r="AI82" s="297" t="s">
        <v>42</v>
      </c>
      <c r="AJ82" s="297" t="s">
        <v>42</v>
      </c>
      <c r="AK82" s="297" t="s">
        <v>42</v>
      </c>
      <c r="AL82" s="297" t="s">
        <v>42</v>
      </c>
      <c r="AM82" s="297" t="s">
        <v>42</v>
      </c>
      <c r="AN82" s="297" t="s">
        <v>42</v>
      </c>
      <c r="AO82" s="272" t="s">
        <v>42</v>
      </c>
      <c r="AP82" s="272" t="s">
        <v>42</v>
      </c>
    </row>
    <row r="83" spans="1:42" s="6" customFormat="1" ht="307.5" customHeight="1" x14ac:dyDescent="0.3">
      <c r="B83" s="304"/>
      <c r="C83" s="371"/>
      <c r="D83" s="371"/>
      <c r="E83" s="371"/>
      <c r="F83" s="24" t="s">
        <v>13</v>
      </c>
      <c r="G83" s="25">
        <f>I83+M83+Q83+U83+Y83</f>
        <v>4352277.3599999994</v>
      </c>
      <c r="H83" s="25">
        <f>K83+O83+S83+W83+AA83</f>
        <v>3549610.6899999995</v>
      </c>
      <c r="I83" s="25">
        <f>I47+I39+I27</f>
        <v>362315.02</v>
      </c>
      <c r="J83" s="26">
        <v>0</v>
      </c>
      <c r="K83" s="25">
        <f>K47+K39+K27</f>
        <v>362315.02</v>
      </c>
      <c r="L83" s="26">
        <v>0</v>
      </c>
      <c r="M83" s="26">
        <v>674596.97</v>
      </c>
      <c r="N83" s="26">
        <v>0</v>
      </c>
      <c r="O83" s="26">
        <v>674596.97</v>
      </c>
      <c r="P83" s="26">
        <v>0</v>
      </c>
      <c r="Q83" s="25">
        <f>Q47+Q27</f>
        <v>2473364.8199999998</v>
      </c>
      <c r="R83" s="26">
        <v>0</v>
      </c>
      <c r="S83" s="25">
        <f>S47+S27</f>
        <v>2473364.8199999998</v>
      </c>
      <c r="T83" s="26">
        <v>0</v>
      </c>
      <c r="U83" s="25">
        <f>U47+U27</f>
        <v>29071.599999999999</v>
      </c>
      <c r="V83" s="26">
        <v>0</v>
      </c>
      <c r="W83" s="25">
        <f>W47+W27</f>
        <v>29071.599999999999</v>
      </c>
      <c r="X83" s="26">
        <v>0</v>
      </c>
      <c r="Y83" s="136">
        <f>Y47+Y27</f>
        <v>812928.95000000007</v>
      </c>
      <c r="Z83" s="117">
        <v>0</v>
      </c>
      <c r="AA83" s="195">
        <v>10262.280000000001</v>
      </c>
      <c r="AB83" s="117">
        <v>0</v>
      </c>
      <c r="AC83" s="367"/>
      <c r="AD83" s="367"/>
      <c r="AE83" s="367"/>
      <c r="AF83" s="367"/>
      <c r="AG83" s="303"/>
      <c r="AH83" s="303"/>
      <c r="AI83" s="298"/>
      <c r="AJ83" s="298"/>
      <c r="AK83" s="298"/>
      <c r="AL83" s="298"/>
      <c r="AM83" s="298"/>
      <c r="AN83" s="298"/>
      <c r="AO83" s="273"/>
      <c r="AP83" s="273"/>
    </row>
    <row r="84" spans="1:42" s="6" customFormat="1" ht="262.5" customHeight="1" x14ac:dyDescent="0.3">
      <c r="B84" s="304"/>
      <c r="C84" s="371"/>
      <c r="D84" s="371"/>
      <c r="E84" s="371"/>
      <c r="F84" s="24" t="s">
        <v>14</v>
      </c>
      <c r="G84" s="25">
        <f>I84+M84+Q84+U84+Y84</f>
        <v>13670007.020000001</v>
      </c>
      <c r="H84" s="25">
        <f>K84+O84+S84+W84+AA84</f>
        <v>13670007.020000001</v>
      </c>
      <c r="I84" s="25">
        <f>I48+I40+I28</f>
        <v>5592995.9800000004</v>
      </c>
      <c r="J84" s="26">
        <v>0</v>
      </c>
      <c r="K84" s="25">
        <f>K48+K40+K28</f>
        <v>5592995.9800000004</v>
      </c>
      <c r="L84" s="26">
        <v>0</v>
      </c>
      <c r="M84" s="26">
        <v>5064133.2300000004</v>
      </c>
      <c r="N84" s="26">
        <v>0</v>
      </c>
      <c r="O84" s="26">
        <v>5064133.2300000004</v>
      </c>
      <c r="P84" s="26">
        <v>0</v>
      </c>
      <c r="Q84" s="25">
        <f>Q48+Q28</f>
        <v>1741082.38</v>
      </c>
      <c r="R84" s="26">
        <v>0</v>
      </c>
      <c r="S84" s="25">
        <f>S48+S28</f>
        <v>1741082.38</v>
      </c>
      <c r="T84" s="26">
        <v>0</v>
      </c>
      <c r="U84" s="25">
        <f>U48+U28</f>
        <v>939981.8</v>
      </c>
      <c r="V84" s="26">
        <v>0</v>
      </c>
      <c r="W84" s="25">
        <f>W48+W28</f>
        <v>939981.8</v>
      </c>
      <c r="X84" s="26">
        <v>0</v>
      </c>
      <c r="Y84" s="136">
        <v>331813.63</v>
      </c>
      <c r="Z84" s="117">
        <v>0</v>
      </c>
      <c r="AA84" s="136">
        <v>331813.63</v>
      </c>
      <c r="AB84" s="117">
        <v>0</v>
      </c>
      <c r="AC84" s="367"/>
      <c r="AD84" s="367"/>
      <c r="AE84" s="367"/>
      <c r="AF84" s="367"/>
      <c r="AG84" s="303"/>
      <c r="AH84" s="303"/>
      <c r="AI84" s="298"/>
      <c r="AJ84" s="298"/>
      <c r="AK84" s="298"/>
      <c r="AL84" s="298"/>
      <c r="AM84" s="298"/>
      <c r="AN84" s="298"/>
      <c r="AO84" s="273"/>
      <c r="AP84" s="273"/>
    </row>
    <row r="85" spans="1:42" s="6" customFormat="1" ht="409.6" customHeight="1" x14ac:dyDescent="0.3">
      <c r="B85" s="304"/>
      <c r="C85" s="371"/>
      <c r="D85" s="371"/>
      <c r="E85" s="371"/>
      <c r="F85" s="24" t="s">
        <v>15</v>
      </c>
      <c r="G85" s="25">
        <f>I85+U85+Y85</f>
        <v>540730.36</v>
      </c>
      <c r="H85" s="25">
        <f>K85+W85+AA85</f>
        <v>540730.36</v>
      </c>
      <c r="I85" s="26">
        <f>I45</f>
        <v>140730.35999999999</v>
      </c>
      <c r="J85" s="26">
        <v>0</v>
      </c>
      <c r="K85" s="26">
        <f>K41</f>
        <v>140730.35999999999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f>U49+U29</f>
        <v>400000</v>
      </c>
      <c r="V85" s="26">
        <v>0</v>
      </c>
      <c r="W85" s="26">
        <f>W49+W29</f>
        <v>400000</v>
      </c>
      <c r="X85" s="26">
        <v>0</v>
      </c>
      <c r="Y85" s="136"/>
      <c r="Z85" s="117">
        <v>0</v>
      </c>
      <c r="AA85" s="136"/>
      <c r="AB85" s="117">
        <v>0</v>
      </c>
      <c r="AC85" s="367"/>
      <c r="AD85" s="367"/>
      <c r="AE85" s="367"/>
      <c r="AF85" s="367"/>
      <c r="AG85" s="303"/>
      <c r="AH85" s="303"/>
      <c r="AI85" s="299"/>
      <c r="AJ85" s="299"/>
      <c r="AK85" s="299"/>
      <c r="AL85" s="299"/>
      <c r="AM85" s="299"/>
      <c r="AN85" s="299"/>
      <c r="AO85" s="274"/>
      <c r="AP85" s="274"/>
    </row>
    <row r="86" spans="1:42" s="166" customFormat="1" ht="135.75" customHeight="1" x14ac:dyDescent="0.3">
      <c r="B86" s="275"/>
      <c r="C86" s="386" t="s">
        <v>26</v>
      </c>
      <c r="D86" s="387"/>
      <c r="E86" s="388"/>
      <c r="F86" s="177" t="s">
        <v>4</v>
      </c>
      <c r="G86" s="178">
        <v>1103106.6399999999</v>
      </c>
      <c r="H86" s="178">
        <v>1097816.05</v>
      </c>
      <c r="I86" s="179">
        <v>151843.44</v>
      </c>
      <c r="J86" s="179">
        <v>0</v>
      </c>
      <c r="K86" s="179">
        <v>146552.85</v>
      </c>
      <c r="L86" s="179">
        <v>0</v>
      </c>
      <c r="M86" s="178">
        <v>146041.24</v>
      </c>
      <c r="N86" s="179">
        <v>0</v>
      </c>
      <c r="O86" s="178">
        <v>146041.24</v>
      </c>
      <c r="P86" s="179">
        <v>0</v>
      </c>
      <c r="Q86" s="179">
        <v>395502.78</v>
      </c>
      <c r="R86" s="179">
        <v>0</v>
      </c>
      <c r="S86" s="179">
        <v>395502.78</v>
      </c>
      <c r="T86" s="179">
        <v>0</v>
      </c>
      <c r="U86" s="14">
        <v>409719.18</v>
      </c>
      <c r="V86" s="179">
        <v>0</v>
      </c>
      <c r="W86" s="179">
        <v>409719.18</v>
      </c>
      <c r="X86" s="179">
        <v>0</v>
      </c>
      <c r="Y86" s="180">
        <f>Y90</f>
        <v>440970.33</v>
      </c>
      <c r="Z86" s="180">
        <v>0</v>
      </c>
      <c r="AA86" s="170">
        <f>AA90</f>
        <v>440970.33</v>
      </c>
      <c r="AB86" s="180">
        <v>0</v>
      </c>
      <c r="AC86" s="282" t="s">
        <v>42</v>
      </c>
      <c r="AD86" s="282" t="s">
        <v>42</v>
      </c>
      <c r="AE86" s="282" t="s">
        <v>42</v>
      </c>
      <c r="AF86" s="282" t="s">
        <v>42</v>
      </c>
      <c r="AG86" s="297" t="s">
        <v>42</v>
      </c>
      <c r="AH86" s="297" t="s">
        <v>42</v>
      </c>
      <c r="AI86" s="297" t="s">
        <v>42</v>
      </c>
      <c r="AJ86" s="297" t="s">
        <v>42</v>
      </c>
      <c r="AK86" s="297" t="s">
        <v>42</v>
      </c>
      <c r="AL86" s="297" t="s">
        <v>42</v>
      </c>
      <c r="AM86" s="297" t="s">
        <v>42</v>
      </c>
      <c r="AN86" s="297" t="s">
        <v>42</v>
      </c>
      <c r="AO86" s="272" t="s">
        <v>5</v>
      </c>
      <c r="AP86" s="272" t="s">
        <v>5</v>
      </c>
    </row>
    <row r="87" spans="1:42" s="9" customFormat="1" ht="274.5" x14ac:dyDescent="0.3">
      <c r="A87" s="6"/>
      <c r="B87" s="304"/>
      <c r="C87" s="389"/>
      <c r="D87" s="390"/>
      <c r="E87" s="391"/>
      <c r="F87" s="94" t="s">
        <v>13</v>
      </c>
      <c r="G87" s="13">
        <v>1103106.6399999999</v>
      </c>
      <c r="H87" s="13">
        <v>1097816.05</v>
      </c>
      <c r="I87" s="14">
        <v>151843.44</v>
      </c>
      <c r="J87" s="14">
        <v>0</v>
      </c>
      <c r="K87" s="14">
        <v>146552.85</v>
      </c>
      <c r="L87" s="14">
        <v>0</v>
      </c>
      <c r="M87" s="13">
        <v>146041.24</v>
      </c>
      <c r="N87" s="14">
        <v>0</v>
      </c>
      <c r="O87" s="13">
        <v>146041.24</v>
      </c>
      <c r="P87" s="14">
        <v>0</v>
      </c>
      <c r="Q87" s="14">
        <v>395502.78</v>
      </c>
      <c r="R87" s="14">
        <v>0</v>
      </c>
      <c r="S87" s="14">
        <v>395502.78</v>
      </c>
      <c r="T87" s="14">
        <v>0</v>
      </c>
      <c r="U87" s="14">
        <v>409719.18</v>
      </c>
      <c r="V87" s="14">
        <v>0</v>
      </c>
      <c r="W87" s="14">
        <v>409719.18</v>
      </c>
      <c r="X87" s="14">
        <v>0</v>
      </c>
      <c r="Y87" s="170">
        <f>Y91</f>
        <v>440970.33</v>
      </c>
      <c r="Z87" s="172">
        <v>0</v>
      </c>
      <c r="AA87" s="170">
        <f>AA91</f>
        <v>440970.33</v>
      </c>
      <c r="AB87" s="172"/>
      <c r="AC87" s="283"/>
      <c r="AD87" s="283"/>
      <c r="AE87" s="283"/>
      <c r="AF87" s="283"/>
      <c r="AG87" s="298"/>
      <c r="AH87" s="298"/>
      <c r="AI87" s="298"/>
      <c r="AJ87" s="298"/>
      <c r="AK87" s="298"/>
      <c r="AL87" s="298"/>
      <c r="AM87" s="298"/>
      <c r="AN87" s="298"/>
      <c r="AO87" s="273"/>
      <c r="AP87" s="273"/>
    </row>
    <row r="88" spans="1:42" s="9" customFormat="1" ht="183" x14ac:dyDescent="0.3">
      <c r="A88" s="6"/>
      <c r="B88" s="304"/>
      <c r="C88" s="389"/>
      <c r="D88" s="390"/>
      <c r="E88" s="391"/>
      <c r="F88" s="94" t="s">
        <v>14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/>
      <c r="X88" s="14">
        <v>0</v>
      </c>
      <c r="Y88" s="170"/>
      <c r="Z88" s="172"/>
      <c r="AA88" s="170"/>
      <c r="AB88" s="172"/>
      <c r="AC88" s="283"/>
      <c r="AD88" s="283"/>
      <c r="AE88" s="283"/>
      <c r="AF88" s="283"/>
      <c r="AG88" s="298"/>
      <c r="AH88" s="298"/>
      <c r="AI88" s="298"/>
      <c r="AJ88" s="298"/>
      <c r="AK88" s="298"/>
      <c r="AL88" s="298"/>
      <c r="AM88" s="298"/>
      <c r="AN88" s="298"/>
      <c r="AO88" s="273"/>
      <c r="AP88" s="273"/>
    </row>
    <row r="89" spans="1:42" s="9" customFormat="1" ht="324.75" customHeight="1" x14ac:dyDescent="0.3">
      <c r="A89" s="6"/>
      <c r="B89" s="304"/>
      <c r="C89" s="392"/>
      <c r="D89" s="393"/>
      <c r="E89" s="394"/>
      <c r="F89" s="94" t="s">
        <v>15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/>
      <c r="X89" s="14">
        <v>0</v>
      </c>
      <c r="Y89" s="170"/>
      <c r="Z89" s="172"/>
      <c r="AA89" s="170"/>
      <c r="AB89" s="172"/>
      <c r="AC89" s="283"/>
      <c r="AD89" s="283"/>
      <c r="AE89" s="283"/>
      <c r="AF89" s="283"/>
      <c r="AG89" s="299"/>
      <c r="AH89" s="299"/>
      <c r="AI89" s="299"/>
      <c r="AJ89" s="299"/>
      <c r="AK89" s="299"/>
      <c r="AL89" s="299"/>
      <c r="AM89" s="299"/>
      <c r="AN89" s="299"/>
      <c r="AO89" s="274"/>
      <c r="AP89" s="274"/>
    </row>
    <row r="90" spans="1:42" s="9" customFormat="1" ht="115.5" customHeight="1" x14ac:dyDescent="0.3">
      <c r="A90" s="6"/>
      <c r="B90" s="275"/>
      <c r="C90" s="275" t="s">
        <v>27</v>
      </c>
      <c r="D90" s="275" t="s">
        <v>5</v>
      </c>
      <c r="E90" s="275" t="s">
        <v>148</v>
      </c>
      <c r="F90" s="94" t="s">
        <v>4</v>
      </c>
      <c r="G90" s="13">
        <f>I90+M90+Q90+[1]Лист1!C85</f>
        <v>1103106.6399999999</v>
      </c>
      <c r="H90" s="13">
        <f>K90+O90+S90+[1]Лист1!E85</f>
        <v>1097816.05</v>
      </c>
      <c r="I90" s="13">
        <v>151843.44</v>
      </c>
      <c r="J90" s="14">
        <v>0</v>
      </c>
      <c r="K90" s="13">
        <v>146552.85</v>
      </c>
      <c r="L90" s="14">
        <v>0</v>
      </c>
      <c r="M90" s="14">
        <v>146041.24</v>
      </c>
      <c r="N90" s="14">
        <v>0</v>
      </c>
      <c r="O90" s="14">
        <v>146041.24</v>
      </c>
      <c r="P90" s="14">
        <v>0</v>
      </c>
      <c r="Q90" s="13">
        <f>Q94+Q98</f>
        <v>395502.78</v>
      </c>
      <c r="R90" s="14">
        <v>0</v>
      </c>
      <c r="S90" s="13">
        <f>S94+S98</f>
        <v>395502.78</v>
      </c>
      <c r="T90" s="14">
        <v>0</v>
      </c>
      <c r="U90" s="13">
        <f>U94+U98</f>
        <v>409719.18</v>
      </c>
      <c r="V90" s="14">
        <v>0</v>
      </c>
      <c r="W90" s="14">
        <v>409719.18</v>
      </c>
      <c r="X90" s="14">
        <v>0</v>
      </c>
      <c r="Y90" s="170">
        <v>440970.33</v>
      </c>
      <c r="Z90" s="172">
        <v>0</v>
      </c>
      <c r="AA90" s="170">
        <f>AA91</f>
        <v>440970.33</v>
      </c>
      <c r="AB90" s="172">
        <v>0</v>
      </c>
      <c r="AC90" s="282" t="s">
        <v>42</v>
      </c>
      <c r="AD90" s="282" t="s">
        <v>42</v>
      </c>
      <c r="AE90" s="282" t="s">
        <v>42</v>
      </c>
      <c r="AF90" s="282" t="s">
        <v>42</v>
      </c>
      <c r="AG90" s="297" t="s">
        <v>42</v>
      </c>
      <c r="AH90" s="297" t="s">
        <v>42</v>
      </c>
      <c r="AI90" s="297" t="s">
        <v>42</v>
      </c>
      <c r="AJ90" s="297" t="s">
        <v>42</v>
      </c>
      <c r="AK90" s="297" t="s">
        <v>42</v>
      </c>
      <c r="AL90" s="297" t="s">
        <v>42</v>
      </c>
      <c r="AM90" s="297" t="s">
        <v>42</v>
      </c>
      <c r="AN90" s="297" t="s">
        <v>42</v>
      </c>
      <c r="AO90" s="272" t="s">
        <v>42</v>
      </c>
      <c r="AP90" s="272" t="s">
        <v>42</v>
      </c>
    </row>
    <row r="91" spans="1:42" s="9" customFormat="1" ht="274.5" x14ac:dyDescent="0.3">
      <c r="A91" s="6"/>
      <c r="B91" s="304"/>
      <c r="C91" s="304"/>
      <c r="D91" s="304"/>
      <c r="E91" s="304"/>
      <c r="F91" s="94" t="s">
        <v>13</v>
      </c>
      <c r="G91" s="13">
        <f>I91+M91+Q91+[1]Лист1!C86</f>
        <v>1103106.6399999999</v>
      </c>
      <c r="H91" s="13">
        <f>K91+O91+S91+[1]Лист1!E86</f>
        <v>1097816.05</v>
      </c>
      <c r="I91" s="13">
        <v>151843.44</v>
      </c>
      <c r="J91" s="14">
        <v>0</v>
      </c>
      <c r="K91" s="13">
        <v>146552.85</v>
      </c>
      <c r="L91" s="14">
        <v>0</v>
      </c>
      <c r="M91" s="14">
        <v>146041.24</v>
      </c>
      <c r="N91" s="14">
        <v>0</v>
      </c>
      <c r="O91" s="14">
        <v>146041.24</v>
      </c>
      <c r="P91" s="14">
        <v>0</v>
      </c>
      <c r="Q91" s="13">
        <f>Q95+Q99</f>
        <v>395502.78</v>
      </c>
      <c r="R91" s="14">
        <v>0</v>
      </c>
      <c r="S91" s="13">
        <f>S95+S99</f>
        <v>395502.78</v>
      </c>
      <c r="T91" s="14">
        <v>0</v>
      </c>
      <c r="U91" s="13">
        <f>U95+U99</f>
        <v>409719.18</v>
      </c>
      <c r="V91" s="14">
        <v>0</v>
      </c>
      <c r="W91" s="14">
        <v>409719.18</v>
      </c>
      <c r="X91" s="14">
        <v>0</v>
      </c>
      <c r="Y91" s="170">
        <f>Y95+Y99</f>
        <v>440970.33</v>
      </c>
      <c r="Z91" s="172">
        <v>0</v>
      </c>
      <c r="AA91" s="170">
        <f>AA95+AA99</f>
        <v>440970.33</v>
      </c>
      <c r="AB91" s="172">
        <v>0</v>
      </c>
      <c r="AC91" s="283"/>
      <c r="AD91" s="283"/>
      <c r="AE91" s="283"/>
      <c r="AF91" s="283"/>
      <c r="AG91" s="298"/>
      <c r="AH91" s="298"/>
      <c r="AI91" s="298"/>
      <c r="AJ91" s="298"/>
      <c r="AK91" s="298"/>
      <c r="AL91" s="298"/>
      <c r="AM91" s="298"/>
      <c r="AN91" s="298"/>
      <c r="AO91" s="273"/>
      <c r="AP91" s="273"/>
    </row>
    <row r="92" spans="1:42" s="9" customFormat="1" ht="183" x14ac:dyDescent="0.3">
      <c r="A92" s="6"/>
      <c r="B92" s="304"/>
      <c r="C92" s="304"/>
      <c r="D92" s="304"/>
      <c r="E92" s="304"/>
      <c r="F92" s="94" t="s">
        <v>14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/>
      <c r="X92" s="14">
        <v>0</v>
      </c>
      <c r="Y92" s="170">
        <v>0</v>
      </c>
      <c r="Z92" s="172">
        <v>0</v>
      </c>
      <c r="AA92" s="170">
        <v>0</v>
      </c>
      <c r="AB92" s="172">
        <v>0</v>
      </c>
      <c r="AC92" s="283"/>
      <c r="AD92" s="283"/>
      <c r="AE92" s="283"/>
      <c r="AF92" s="283"/>
      <c r="AG92" s="298"/>
      <c r="AH92" s="298"/>
      <c r="AI92" s="298"/>
      <c r="AJ92" s="298"/>
      <c r="AK92" s="298"/>
      <c r="AL92" s="298"/>
      <c r="AM92" s="298"/>
      <c r="AN92" s="298"/>
      <c r="AO92" s="273"/>
      <c r="AP92" s="273"/>
    </row>
    <row r="93" spans="1:42" s="9" customFormat="1" ht="336.75" customHeight="1" x14ac:dyDescent="0.3">
      <c r="A93" s="6"/>
      <c r="B93" s="304"/>
      <c r="C93" s="304"/>
      <c r="D93" s="304"/>
      <c r="E93" s="304"/>
      <c r="F93" s="94" t="s">
        <v>15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/>
      <c r="X93" s="14">
        <v>0</v>
      </c>
      <c r="Y93" s="170">
        <v>0</v>
      </c>
      <c r="Z93" s="172">
        <v>0</v>
      </c>
      <c r="AA93" s="170">
        <v>0</v>
      </c>
      <c r="AB93" s="172">
        <v>0</v>
      </c>
      <c r="AC93" s="283"/>
      <c r="AD93" s="283"/>
      <c r="AE93" s="283"/>
      <c r="AF93" s="283"/>
      <c r="AG93" s="299"/>
      <c r="AH93" s="299"/>
      <c r="AI93" s="299"/>
      <c r="AJ93" s="299"/>
      <c r="AK93" s="299"/>
      <c r="AL93" s="299"/>
      <c r="AM93" s="299"/>
      <c r="AN93" s="299"/>
      <c r="AO93" s="274"/>
      <c r="AP93" s="274"/>
    </row>
    <row r="94" spans="1:42" s="9" customFormat="1" ht="98.25" customHeight="1" x14ac:dyDescent="0.3">
      <c r="A94" s="6"/>
      <c r="B94" s="275"/>
      <c r="C94" s="275" t="s">
        <v>28</v>
      </c>
      <c r="D94" s="275">
        <v>508</v>
      </c>
      <c r="E94" s="354" t="s">
        <v>217</v>
      </c>
      <c r="F94" s="94" t="s">
        <v>4</v>
      </c>
      <c r="G94" s="14">
        <f>I94+M94+Q94+[1]Лист1!C89</f>
        <v>806911.72</v>
      </c>
      <c r="H94" s="14">
        <f>K94+O94+S94+[1]Лист1!E89</f>
        <v>801621.12999999989</v>
      </c>
      <c r="I94" s="14">
        <v>151843.44</v>
      </c>
      <c r="J94" s="14">
        <v>0</v>
      </c>
      <c r="K94" s="14">
        <v>146552.85</v>
      </c>
      <c r="L94" s="14">
        <v>0</v>
      </c>
      <c r="M94" s="14">
        <v>146041.24</v>
      </c>
      <c r="N94" s="14">
        <v>0</v>
      </c>
      <c r="O94" s="14">
        <v>146041.24</v>
      </c>
      <c r="P94" s="14">
        <v>0</v>
      </c>
      <c r="Q94" s="14">
        <v>250029.24</v>
      </c>
      <c r="R94" s="14">
        <v>0</v>
      </c>
      <c r="S94" s="14">
        <v>250029.24</v>
      </c>
      <c r="T94" s="14">
        <v>0</v>
      </c>
      <c r="U94" s="14">
        <v>258997.8</v>
      </c>
      <c r="V94" s="14">
        <v>0</v>
      </c>
      <c r="W94" s="14">
        <v>258997.8</v>
      </c>
      <c r="X94" s="14">
        <v>0</v>
      </c>
      <c r="Y94" s="170">
        <v>267267.69</v>
      </c>
      <c r="Z94" s="172">
        <v>0</v>
      </c>
      <c r="AA94" s="170">
        <v>267267.69</v>
      </c>
      <c r="AB94" s="172">
        <v>0</v>
      </c>
      <c r="AC94" s="367" t="s">
        <v>38</v>
      </c>
      <c r="AD94" s="367" t="s">
        <v>39</v>
      </c>
      <c r="AE94" s="329">
        <f>AG94+AI94</f>
        <v>1849.6</v>
      </c>
      <c r="AF94" s="359">
        <f>AH94+AJ94</f>
        <v>39</v>
      </c>
      <c r="AG94" s="297">
        <v>570.1</v>
      </c>
      <c r="AH94" s="297">
        <v>0</v>
      </c>
      <c r="AI94" s="297">
        <v>1279.5</v>
      </c>
      <c r="AJ94" s="297">
        <v>39</v>
      </c>
      <c r="AK94" s="297">
        <v>0</v>
      </c>
      <c r="AL94" s="297">
        <v>0</v>
      </c>
      <c r="AM94" s="297">
        <v>0</v>
      </c>
      <c r="AN94" s="297">
        <v>0</v>
      </c>
      <c r="AO94" s="272">
        <v>0</v>
      </c>
      <c r="AP94" s="272">
        <v>0</v>
      </c>
    </row>
    <row r="95" spans="1:42" s="9" customFormat="1" ht="233.25" customHeight="1" x14ac:dyDescent="0.3">
      <c r="A95" s="6"/>
      <c r="B95" s="304"/>
      <c r="C95" s="304"/>
      <c r="D95" s="304"/>
      <c r="E95" s="355"/>
      <c r="F95" s="94" t="s">
        <v>13</v>
      </c>
      <c r="G95" s="14">
        <f>I95+M95+Q95+[1]Лист1!C90</f>
        <v>806911.72</v>
      </c>
      <c r="H95" s="14">
        <f>K95+O95+S95+[1]Лист1!E90</f>
        <v>801621.12999999989</v>
      </c>
      <c r="I95" s="14">
        <v>151843.44</v>
      </c>
      <c r="J95" s="14">
        <v>0</v>
      </c>
      <c r="K95" s="14">
        <v>146552.85</v>
      </c>
      <c r="L95" s="14">
        <v>0</v>
      </c>
      <c r="M95" s="14">
        <v>146041.24</v>
      </c>
      <c r="N95" s="14">
        <v>0</v>
      </c>
      <c r="O95" s="14">
        <v>146041.24</v>
      </c>
      <c r="P95" s="14">
        <v>0</v>
      </c>
      <c r="Q95" s="14">
        <v>250029.24</v>
      </c>
      <c r="R95" s="14">
        <v>0</v>
      </c>
      <c r="S95" s="14">
        <v>250029.24</v>
      </c>
      <c r="T95" s="14">
        <v>0</v>
      </c>
      <c r="U95" s="14">
        <v>258997.8</v>
      </c>
      <c r="V95" s="14">
        <v>0</v>
      </c>
      <c r="W95" s="14">
        <v>258997.8</v>
      </c>
      <c r="X95" s="14">
        <v>0</v>
      </c>
      <c r="Y95" s="170">
        <v>267267.69</v>
      </c>
      <c r="Z95" s="172">
        <v>0</v>
      </c>
      <c r="AA95" s="170">
        <v>267267.69</v>
      </c>
      <c r="AB95" s="172">
        <v>0</v>
      </c>
      <c r="AC95" s="367"/>
      <c r="AD95" s="367"/>
      <c r="AE95" s="283"/>
      <c r="AF95" s="367"/>
      <c r="AG95" s="298"/>
      <c r="AH95" s="298"/>
      <c r="AI95" s="298"/>
      <c r="AJ95" s="298"/>
      <c r="AK95" s="298"/>
      <c r="AL95" s="298"/>
      <c r="AM95" s="298"/>
      <c r="AN95" s="298"/>
      <c r="AO95" s="273"/>
      <c r="AP95" s="273"/>
    </row>
    <row r="96" spans="1:42" s="9" customFormat="1" ht="179.25" customHeight="1" x14ac:dyDescent="0.3">
      <c r="A96" s="6"/>
      <c r="B96" s="304"/>
      <c r="C96" s="304"/>
      <c r="D96" s="304"/>
      <c r="E96" s="355"/>
      <c r="F96" s="94" t="s">
        <v>14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70"/>
      <c r="Z96" s="172"/>
      <c r="AA96" s="170"/>
      <c r="AB96" s="172"/>
      <c r="AC96" s="367"/>
      <c r="AD96" s="367"/>
      <c r="AE96" s="283"/>
      <c r="AF96" s="367"/>
      <c r="AG96" s="298"/>
      <c r="AH96" s="298"/>
      <c r="AI96" s="298"/>
      <c r="AJ96" s="298"/>
      <c r="AK96" s="298"/>
      <c r="AL96" s="298"/>
      <c r="AM96" s="298"/>
      <c r="AN96" s="298"/>
      <c r="AO96" s="273"/>
      <c r="AP96" s="273"/>
    </row>
    <row r="97" spans="1:42" s="9" customFormat="1" ht="294.75" customHeight="1" x14ac:dyDescent="0.3">
      <c r="A97" s="6"/>
      <c r="B97" s="304"/>
      <c r="C97" s="304"/>
      <c r="D97" s="304"/>
      <c r="E97" s="355"/>
      <c r="F97" s="94" t="s">
        <v>15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70"/>
      <c r="Z97" s="172"/>
      <c r="AA97" s="170"/>
      <c r="AB97" s="172"/>
      <c r="AC97" s="367"/>
      <c r="AD97" s="367"/>
      <c r="AE97" s="283"/>
      <c r="AF97" s="367"/>
      <c r="AG97" s="299"/>
      <c r="AH97" s="299"/>
      <c r="AI97" s="299"/>
      <c r="AJ97" s="299"/>
      <c r="AK97" s="299"/>
      <c r="AL97" s="299"/>
      <c r="AM97" s="299"/>
      <c r="AN97" s="299"/>
      <c r="AO97" s="274"/>
      <c r="AP97" s="274"/>
    </row>
    <row r="98" spans="1:42" s="9" customFormat="1" ht="89.25" customHeight="1" x14ac:dyDescent="0.3">
      <c r="A98" s="6"/>
      <c r="B98" s="275"/>
      <c r="C98" s="275" t="s">
        <v>50</v>
      </c>
      <c r="D98" s="275">
        <v>508</v>
      </c>
      <c r="E98" s="354" t="s">
        <v>147</v>
      </c>
      <c r="F98" s="94" t="s">
        <v>4</v>
      </c>
      <c r="G98" s="13">
        <f>I98+M98+Q98+[1]Лист1!C93</f>
        <v>489544.08</v>
      </c>
      <c r="H98" s="13">
        <f>K98+O98+S98+[1]Лист1!E93</f>
        <v>489544.08</v>
      </c>
      <c r="I98" s="13">
        <v>107781.84</v>
      </c>
      <c r="J98" s="13">
        <v>0</v>
      </c>
      <c r="K98" s="13">
        <v>107781.84</v>
      </c>
      <c r="L98" s="13">
        <v>0</v>
      </c>
      <c r="M98" s="13">
        <v>85567.32</v>
      </c>
      <c r="N98" s="13">
        <v>0</v>
      </c>
      <c r="O98" s="13">
        <v>85567.32</v>
      </c>
      <c r="P98" s="13">
        <v>0</v>
      </c>
      <c r="Q98" s="13">
        <v>145473.54</v>
      </c>
      <c r="R98" s="13">
        <v>0</v>
      </c>
      <c r="S98" s="13">
        <v>145473.54</v>
      </c>
      <c r="T98" s="13">
        <v>0</v>
      </c>
      <c r="U98" s="13">
        <v>150721.38</v>
      </c>
      <c r="V98" s="13">
        <v>0</v>
      </c>
      <c r="W98" s="13">
        <v>150721.38</v>
      </c>
      <c r="X98" s="13">
        <v>0</v>
      </c>
      <c r="Y98" s="170">
        <f>Y99</f>
        <v>173702.64</v>
      </c>
      <c r="Z98" s="172">
        <v>0</v>
      </c>
      <c r="AA98" s="170">
        <v>173702.64</v>
      </c>
      <c r="AB98" s="172">
        <v>0</v>
      </c>
      <c r="AC98" s="282" t="s">
        <v>46</v>
      </c>
      <c r="AD98" s="282" t="s">
        <v>39</v>
      </c>
      <c r="AE98" s="329">
        <f>AG98+AI98</f>
        <v>771.59999999999991</v>
      </c>
      <c r="AF98" s="282">
        <f>AH98+AJ98</f>
        <v>80.290000000000006</v>
      </c>
      <c r="AG98" s="297">
        <v>449.7</v>
      </c>
      <c r="AH98" s="297">
        <v>80.290000000000006</v>
      </c>
      <c r="AI98" s="297">
        <v>321.89999999999998</v>
      </c>
      <c r="AJ98" s="297">
        <v>0</v>
      </c>
      <c r="AK98" s="297">
        <v>0</v>
      </c>
      <c r="AL98" s="297">
        <v>0</v>
      </c>
      <c r="AM98" s="297">
        <v>0</v>
      </c>
      <c r="AN98" s="297">
        <v>0</v>
      </c>
      <c r="AO98" s="272">
        <v>0</v>
      </c>
      <c r="AP98" s="272">
        <v>0</v>
      </c>
    </row>
    <row r="99" spans="1:42" s="9" customFormat="1" ht="274.5" x14ac:dyDescent="0.3">
      <c r="A99" s="6"/>
      <c r="B99" s="304"/>
      <c r="C99" s="304"/>
      <c r="D99" s="304"/>
      <c r="E99" s="355"/>
      <c r="F99" s="94" t="s">
        <v>13</v>
      </c>
      <c r="G99" s="13">
        <f>I99+M99+Q99+[1]Лист1!C94</f>
        <v>489544.08</v>
      </c>
      <c r="H99" s="13">
        <f>K99+O99+S99+[1]Лист1!E94</f>
        <v>489544.08</v>
      </c>
      <c r="I99" s="13">
        <v>107781.84</v>
      </c>
      <c r="J99" s="13">
        <v>0</v>
      </c>
      <c r="K99" s="13">
        <v>107781.84</v>
      </c>
      <c r="L99" s="13">
        <v>0</v>
      </c>
      <c r="M99" s="13">
        <v>85567.32</v>
      </c>
      <c r="N99" s="13">
        <v>0</v>
      </c>
      <c r="O99" s="13">
        <v>85567.32</v>
      </c>
      <c r="P99" s="13">
        <v>0</v>
      </c>
      <c r="Q99" s="13">
        <v>145473.54</v>
      </c>
      <c r="R99" s="13">
        <v>0</v>
      </c>
      <c r="S99" s="13">
        <v>145473.54</v>
      </c>
      <c r="T99" s="13">
        <v>0</v>
      </c>
      <c r="U99" s="13">
        <v>150721.38</v>
      </c>
      <c r="V99" s="13">
        <v>0</v>
      </c>
      <c r="W99" s="13">
        <v>150721.38</v>
      </c>
      <c r="X99" s="13">
        <v>0</v>
      </c>
      <c r="Y99" s="170">
        <v>173702.64</v>
      </c>
      <c r="Z99" s="172">
        <v>0</v>
      </c>
      <c r="AA99" s="170">
        <v>173702.64</v>
      </c>
      <c r="AB99" s="172">
        <v>0</v>
      </c>
      <c r="AC99" s="283"/>
      <c r="AD99" s="283"/>
      <c r="AE99" s="283"/>
      <c r="AF99" s="283"/>
      <c r="AG99" s="298"/>
      <c r="AH99" s="298"/>
      <c r="AI99" s="298"/>
      <c r="AJ99" s="298"/>
      <c r="AK99" s="298"/>
      <c r="AL99" s="298"/>
      <c r="AM99" s="298"/>
      <c r="AN99" s="298"/>
      <c r="AO99" s="273"/>
      <c r="AP99" s="273"/>
    </row>
    <row r="100" spans="1:42" s="9" customFormat="1" ht="170.25" customHeight="1" x14ac:dyDescent="0.3">
      <c r="A100" s="6"/>
      <c r="B100" s="304"/>
      <c r="C100" s="304"/>
      <c r="D100" s="304"/>
      <c r="E100" s="355"/>
      <c r="F100" s="94" t="s">
        <v>14</v>
      </c>
      <c r="G100" s="14">
        <v>0</v>
      </c>
      <c r="H100" s="14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70"/>
      <c r="Z100" s="172"/>
      <c r="AA100" s="170"/>
      <c r="AB100" s="172"/>
      <c r="AC100" s="283"/>
      <c r="AD100" s="283"/>
      <c r="AE100" s="283"/>
      <c r="AF100" s="283"/>
      <c r="AG100" s="298"/>
      <c r="AH100" s="298"/>
      <c r="AI100" s="298"/>
      <c r="AJ100" s="298"/>
      <c r="AK100" s="298"/>
      <c r="AL100" s="298"/>
      <c r="AM100" s="298"/>
      <c r="AN100" s="298"/>
      <c r="AO100" s="273"/>
      <c r="AP100" s="273"/>
    </row>
    <row r="101" spans="1:42" s="9" customFormat="1" ht="195.75" customHeight="1" x14ac:dyDescent="0.3">
      <c r="A101" s="6"/>
      <c r="B101" s="304"/>
      <c r="C101" s="304"/>
      <c r="D101" s="304"/>
      <c r="E101" s="355"/>
      <c r="F101" s="94" t="s">
        <v>15</v>
      </c>
      <c r="G101" s="14">
        <v>0</v>
      </c>
      <c r="H101" s="14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70"/>
      <c r="Z101" s="172"/>
      <c r="AA101" s="170"/>
      <c r="AB101" s="172"/>
      <c r="AC101" s="283"/>
      <c r="AD101" s="283"/>
      <c r="AE101" s="283"/>
      <c r="AF101" s="283"/>
      <c r="AG101" s="299"/>
      <c r="AH101" s="299"/>
      <c r="AI101" s="299"/>
      <c r="AJ101" s="299"/>
      <c r="AK101" s="299"/>
      <c r="AL101" s="299"/>
      <c r="AM101" s="299"/>
      <c r="AN101" s="299"/>
      <c r="AO101" s="274"/>
      <c r="AP101" s="274"/>
    </row>
    <row r="102" spans="1:42" s="6" customFormat="1" ht="120" customHeight="1" x14ac:dyDescent="0.3">
      <c r="B102" s="275"/>
      <c r="C102" s="386" t="s">
        <v>52</v>
      </c>
      <c r="D102" s="387"/>
      <c r="E102" s="388"/>
      <c r="F102" s="37" t="s">
        <v>4</v>
      </c>
      <c r="G102" s="13">
        <v>23509362.199999999</v>
      </c>
      <c r="H102" s="13">
        <v>23509362.199999999</v>
      </c>
      <c r="I102" s="13">
        <v>2712761.3400000003</v>
      </c>
      <c r="J102" s="14">
        <v>0</v>
      </c>
      <c r="K102" s="13">
        <v>2712761.3400000003</v>
      </c>
      <c r="L102" s="14">
        <v>0</v>
      </c>
      <c r="M102" s="13">
        <v>13529897.27</v>
      </c>
      <c r="N102" s="14">
        <v>0</v>
      </c>
      <c r="O102" s="13">
        <v>13529897.27</v>
      </c>
      <c r="P102" s="14">
        <v>0</v>
      </c>
      <c r="Q102" s="14">
        <v>1699447.63</v>
      </c>
      <c r="R102" s="14">
        <v>0</v>
      </c>
      <c r="S102" s="14">
        <v>1699447.63</v>
      </c>
      <c r="T102" s="14">
        <v>0</v>
      </c>
      <c r="U102" s="14">
        <v>5567255.96</v>
      </c>
      <c r="V102" s="14">
        <v>0</v>
      </c>
      <c r="W102" s="14">
        <v>5567255.96</v>
      </c>
      <c r="X102" s="14">
        <v>0</v>
      </c>
      <c r="Y102" s="170"/>
      <c r="Z102" s="172"/>
      <c r="AA102" s="170"/>
      <c r="AB102" s="172"/>
      <c r="AC102" s="282" t="s">
        <v>42</v>
      </c>
      <c r="AD102" s="282" t="s">
        <v>42</v>
      </c>
      <c r="AE102" s="282" t="s">
        <v>42</v>
      </c>
      <c r="AF102" s="282" t="s">
        <v>42</v>
      </c>
      <c r="AG102" s="297" t="s">
        <v>42</v>
      </c>
      <c r="AH102" s="297" t="s">
        <v>42</v>
      </c>
      <c r="AI102" s="297" t="s">
        <v>42</v>
      </c>
      <c r="AJ102" s="297" t="s">
        <v>42</v>
      </c>
      <c r="AK102" s="297" t="s">
        <v>42</v>
      </c>
      <c r="AL102" s="297" t="s">
        <v>42</v>
      </c>
      <c r="AM102" s="297" t="s">
        <v>42</v>
      </c>
      <c r="AN102" s="297" t="s">
        <v>42</v>
      </c>
      <c r="AO102" s="272" t="s">
        <v>42</v>
      </c>
      <c r="AP102" s="272" t="s">
        <v>42</v>
      </c>
    </row>
    <row r="103" spans="1:42" s="6" customFormat="1" ht="240.75" customHeight="1" x14ac:dyDescent="0.3">
      <c r="B103" s="304"/>
      <c r="C103" s="389"/>
      <c r="D103" s="390"/>
      <c r="E103" s="391"/>
      <c r="F103" s="37" t="s">
        <v>13</v>
      </c>
      <c r="G103" s="13">
        <v>9587497.2000000011</v>
      </c>
      <c r="H103" s="13">
        <v>9587497.2000000011</v>
      </c>
      <c r="I103" s="14">
        <v>373251.4</v>
      </c>
      <c r="J103" s="14">
        <v>0</v>
      </c>
      <c r="K103" s="13">
        <v>373251.4</v>
      </c>
      <c r="L103" s="14">
        <v>0</v>
      </c>
      <c r="M103" s="13">
        <v>3712604.5300000003</v>
      </c>
      <c r="N103" s="14">
        <v>0</v>
      </c>
      <c r="O103" s="13">
        <v>3712604.5300000003</v>
      </c>
      <c r="P103" s="14">
        <v>0</v>
      </c>
      <c r="Q103" s="14">
        <v>1699447.63</v>
      </c>
      <c r="R103" s="14">
        <v>0</v>
      </c>
      <c r="S103" s="14">
        <v>1699447.63</v>
      </c>
      <c r="T103" s="14">
        <v>0</v>
      </c>
      <c r="U103" s="14">
        <v>3802193.64</v>
      </c>
      <c r="V103" s="14">
        <v>0</v>
      </c>
      <c r="W103" s="14">
        <v>3802193.64</v>
      </c>
      <c r="X103" s="14">
        <v>0</v>
      </c>
      <c r="Y103" s="170"/>
      <c r="Z103" s="172"/>
      <c r="AA103" s="170"/>
      <c r="AB103" s="172"/>
      <c r="AC103" s="283"/>
      <c r="AD103" s="283"/>
      <c r="AE103" s="283"/>
      <c r="AF103" s="283"/>
      <c r="AG103" s="298"/>
      <c r="AH103" s="298"/>
      <c r="AI103" s="298"/>
      <c r="AJ103" s="298"/>
      <c r="AK103" s="298"/>
      <c r="AL103" s="298"/>
      <c r="AM103" s="298"/>
      <c r="AN103" s="298"/>
      <c r="AO103" s="273"/>
      <c r="AP103" s="273"/>
    </row>
    <row r="104" spans="1:42" s="6" customFormat="1" ht="213" customHeight="1" x14ac:dyDescent="0.3">
      <c r="B104" s="304"/>
      <c r="C104" s="389"/>
      <c r="D104" s="390"/>
      <c r="E104" s="391"/>
      <c r="F104" s="37" t="s">
        <v>14</v>
      </c>
      <c r="G104" s="14">
        <v>12190224.289999999</v>
      </c>
      <c r="H104" s="13">
        <v>12190224.289999999</v>
      </c>
      <c r="I104" s="14">
        <v>1043760.94</v>
      </c>
      <c r="J104" s="14">
        <v>0</v>
      </c>
      <c r="K104" s="13">
        <v>1043760.94</v>
      </c>
      <c r="L104" s="14">
        <v>0</v>
      </c>
      <c r="M104" s="14">
        <v>9381401.0299999993</v>
      </c>
      <c r="N104" s="14">
        <v>0</v>
      </c>
      <c r="O104" s="14">
        <v>9381401.0299999993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1765062.32</v>
      </c>
      <c r="V104" s="14">
        <v>0</v>
      </c>
      <c r="W104" s="14">
        <v>1765062.32</v>
      </c>
      <c r="X104" s="14">
        <v>0</v>
      </c>
      <c r="Y104" s="170"/>
      <c r="Z104" s="172"/>
      <c r="AA104" s="170"/>
      <c r="AB104" s="172"/>
      <c r="AC104" s="283"/>
      <c r="AD104" s="283"/>
      <c r="AE104" s="283"/>
      <c r="AF104" s="283"/>
      <c r="AG104" s="298"/>
      <c r="AH104" s="298"/>
      <c r="AI104" s="298"/>
      <c r="AJ104" s="298"/>
      <c r="AK104" s="298"/>
      <c r="AL104" s="298"/>
      <c r="AM104" s="298"/>
      <c r="AN104" s="298"/>
      <c r="AO104" s="273"/>
      <c r="AP104" s="273"/>
    </row>
    <row r="105" spans="1:42" s="6" customFormat="1" ht="313.5" customHeight="1" x14ac:dyDescent="0.3">
      <c r="B105" s="304"/>
      <c r="C105" s="392"/>
      <c r="D105" s="393"/>
      <c r="E105" s="394"/>
      <c r="F105" s="37" t="s">
        <v>15</v>
      </c>
      <c r="G105" s="14">
        <v>1731640.71</v>
      </c>
      <c r="H105" s="14">
        <v>1731640.71</v>
      </c>
      <c r="I105" s="14">
        <v>1295749</v>
      </c>
      <c r="J105" s="14">
        <v>0</v>
      </c>
      <c r="K105" s="14">
        <v>1295749</v>
      </c>
      <c r="L105" s="14">
        <v>0</v>
      </c>
      <c r="M105" s="14">
        <v>435891.71</v>
      </c>
      <c r="N105" s="14">
        <v>0</v>
      </c>
      <c r="O105" s="14">
        <v>435891.71</v>
      </c>
      <c r="P105" s="14">
        <v>0</v>
      </c>
      <c r="Q105" s="14">
        <v>0</v>
      </c>
      <c r="R105" s="14">
        <v>0</v>
      </c>
      <c r="S105" s="14">
        <v>0</v>
      </c>
      <c r="T105" s="14"/>
      <c r="U105" s="14">
        <v>0</v>
      </c>
      <c r="V105" s="14">
        <v>0</v>
      </c>
      <c r="W105" s="14"/>
      <c r="X105" s="14">
        <v>0</v>
      </c>
      <c r="Y105" s="170"/>
      <c r="Z105" s="172"/>
      <c r="AA105" s="170"/>
      <c r="AB105" s="172"/>
      <c r="AC105" s="283"/>
      <c r="AD105" s="283"/>
      <c r="AE105" s="283"/>
      <c r="AF105" s="283"/>
      <c r="AG105" s="299"/>
      <c r="AH105" s="299"/>
      <c r="AI105" s="299"/>
      <c r="AJ105" s="299"/>
      <c r="AK105" s="299"/>
      <c r="AL105" s="299"/>
      <c r="AM105" s="299"/>
      <c r="AN105" s="299"/>
      <c r="AO105" s="274"/>
      <c r="AP105" s="274"/>
    </row>
    <row r="106" spans="1:42" ht="146.25" customHeight="1" x14ac:dyDescent="0.3">
      <c r="B106" s="275"/>
      <c r="C106" s="275" t="s">
        <v>29</v>
      </c>
      <c r="D106" s="275" t="s">
        <v>5</v>
      </c>
      <c r="E106" s="275" t="s">
        <v>149</v>
      </c>
      <c r="F106" s="49" t="s">
        <v>4</v>
      </c>
      <c r="G106" s="13">
        <f>I106+M106+Q106+[1]Лист1!C101</f>
        <v>23509362.199999999</v>
      </c>
      <c r="H106" s="13">
        <f>K106+O106+S106+[1]Лист1!E101</f>
        <v>23509362.199999999</v>
      </c>
      <c r="I106" s="13">
        <v>2712761.3400000003</v>
      </c>
      <c r="J106" s="14">
        <v>0</v>
      </c>
      <c r="K106" s="13">
        <v>2712761.3400000003</v>
      </c>
      <c r="L106" s="14">
        <v>0</v>
      </c>
      <c r="M106" s="13">
        <v>13529897.27</v>
      </c>
      <c r="N106" s="14">
        <v>0</v>
      </c>
      <c r="O106" s="13">
        <v>13529897.27</v>
      </c>
      <c r="P106" s="14">
        <v>0</v>
      </c>
      <c r="Q106" s="13">
        <f>Q130+Q146+Q150+Q154+Q158</f>
        <v>1699447.63</v>
      </c>
      <c r="R106" s="14">
        <v>0</v>
      </c>
      <c r="S106" s="13">
        <f>S130+S146+S150+S154+S158</f>
        <v>1699447.63</v>
      </c>
      <c r="T106" s="14">
        <v>0</v>
      </c>
      <c r="U106" s="13">
        <f>U130+U146+U150+U154+U162+U166+U170+U174+U178+U198</f>
        <v>5567255.96</v>
      </c>
      <c r="V106" s="14">
        <v>0</v>
      </c>
      <c r="W106" s="13">
        <f>W130+W146+W150+W154+W162+W166+W170+W174+W178+W198</f>
        <v>5567255.96</v>
      </c>
      <c r="X106" s="14">
        <v>0</v>
      </c>
      <c r="Y106" s="170"/>
      <c r="Z106" s="172"/>
      <c r="AA106" s="170"/>
      <c r="AB106" s="172"/>
      <c r="AC106" s="282" t="s">
        <v>42</v>
      </c>
      <c r="AD106" s="282" t="s">
        <v>42</v>
      </c>
      <c r="AE106" s="282" t="s">
        <v>42</v>
      </c>
      <c r="AF106" s="282" t="s">
        <v>42</v>
      </c>
      <c r="AG106" s="297" t="s">
        <v>42</v>
      </c>
      <c r="AH106" s="297" t="s">
        <v>42</v>
      </c>
      <c r="AI106" s="297" t="s">
        <v>42</v>
      </c>
      <c r="AJ106" s="297" t="s">
        <v>42</v>
      </c>
      <c r="AK106" s="297" t="s">
        <v>42</v>
      </c>
      <c r="AL106" s="297" t="s">
        <v>42</v>
      </c>
      <c r="AM106" s="297" t="s">
        <v>42</v>
      </c>
      <c r="AN106" s="297" t="s">
        <v>42</v>
      </c>
      <c r="AO106" s="272" t="s">
        <v>42</v>
      </c>
      <c r="AP106" s="272" t="s">
        <v>42</v>
      </c>
    </row>
    <row r="107" spans="1:42" ht="274.5" x14ac:dyDescent="0.3">
      <c r="B107" s="304"/>
      <c r="C107" s="304"/>
      <c r="D107" s="304"/>
      <c r="E107" s="304"/>
      <c r="F107" s="49" t="s">
        <v>13</v>
      </c>
      <c r="G107" s="13">
        <f>I107+M107+Q107+[1]Лист1!C102</f>
        <v>9587497.2000000011</v>
      </c>
      <c r="H107" s="13">
        <f>K107+O107+S107+[1]Лист1!E102</f>
        <v>9587497.2000000011</v>
      </c>
      <c r="I107" s="14">
        <v>373251.4</v>
      </c>
      <c r="J107" s="14">
        <v>0</v>
      </c>
      <c r="K107" s="13">
        <v>373251.4</v>
      </c>
      <c r="L107" s="14">
        <v>0</v>
      </c>
      <c r="M107" s="13">
        <v>3712604.5300000003</v>
      </c>
      <c r="N107" s="14">
        <v>0</v>
      </c>
      <c r="O107" s="13">
        <v>3712604.5300000003</v>
      </c>
      <c r="P107" s="14">
        <v>0</v>
      </c>
      <c r="Q107" s="13">
        <f>Q131+Q147+Q151+Q155+Q159</f>
        <v>1699447.63</v>
      </c>
      <c r="R107" s="14">
        <v>0</v>
      </c>
      <c r="S107" s="13">
        <f>S131+S147+S151+S155+S159</f>
        <v>1699447.63</v>
      </c>
      <c r="T107" s="14">
        <v>0</v>
      </c>
      <c r="U107" s="13">
        <f>U131+U147+U151+U155+U163+U171+U175+U179+U199+U167</f>
        <v>3802193.64</v>
      </c>
      <c r="V107" s="14">
        <v>0</v>
      </c>
      <c r="W107" s="13">
        <f>W131+W147+W151+W155+W163+W167+W171+W175+W179+W199</f>
        <v>3802193.64</v>
      </c>
      <c r="X107" s="14">
        <v>0</v>
      </c>
      <c r="Y107" s="170"/>
      <c r="Z107" s="172"/>
      <c r="AA107" s="170"/>
      <c r="AB107" s="172"/>
      <c r="AC107" s="283"/>
      <c r="AD107" s="283"/>
      <c r="AE107" s="283"/>
      <c r="AF107" s="283"/>
      <c r="AG107" s="298"/>
      <c r="AH107" s="298"/>
      <c r="AI107" s="298"/>
      <c r="AJ107" s="298"/>
      <c r="AK107" s="298"/>
      <c r="AL107" s="298"/>
      <c r="AM107" s="298"/>
      <c r="AN107" s="298"/>
      <c r="AO107" s="273"/>
      <c r="AP107" s="273"/>
    </row>
    <row r="108" spans="1:42" ht="183" x14ac:dyDescent="0.3">
      <c r="B108" s="304"/>
      <c r="C108" s="304"/>
      <c r="D108" s="304"/>
      <c r="E108" s="304"/>
      <c r="F108" s="49" t="s">
        <v>14</v>
      </c>
      <c r="G108" s="13">
        <f>I108+M108+[1]Лист1!C103</f>
        <v>12190224.289999999</v>
      </c>
      <c r="H108" s="13">
        <f>K108+O108+[1]Лист1!E103</f>
        <v>12190224.289999999</v>
      </c>
      <c r="I108" s="14">
        <v>1043760.94</v>
      </c>
      <c r="J108" s="14">
        <v>0</v>
      </c>
      <c r="K108" s="13">
        <v>1043760.94</v>
      </c>
      <c r="L108" s="14">
        <v>0</v>
      </c>
      <c r="M108" s="14">
        <v>9381401.0299999993</v>
      </c>
      <c r="N108" s="14">
        <v>0</v>
      </c>
      <c r="O108" s="14">
        <v>9381401.0299999993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3">
        <f>U172+U176</f>
        <v>1765062.32</v>
      </c>
      <c r="V108" s="14">
        <v>0</v>
      </c>
      <c r="W108" s="13">
        <f>W172+W176</f>
        <v>1765062.32</v>
      </c>
      <c r="X108" s="14">
        <v>0</v>
      </c>
      <c r="Y108" s="170"/>
      <c r="Z108" s="172"/>
      <c r="AA108" s="170"/>
      <c r="AB108" s="172"/>
      <c r="AC108" s="283"/>
      <c r="AD108" s="283"/>
      <c r="AE108" s="283"/>
      <c r="AF108" s="283"/>
      <c r="AG108" s="298"/>
      <c r="AH108" s="298"/>
      <c r="AI108" s="298"/>
      <c r="AJ108" s="298"/>
      <c r="AK108" s="298"/>
      <c r="AL108" s="298"/>
      <c r="AM108" s="298"/>
      <c r="AN108" s="298"/>
      <c r="AO108" s="273"/>
      <c r="AP108" s="273"/>
    </row>
    <row r="109" spans="1:42" ht="359.25" customHeight="1" x14ac:dyDescent="0.3">
      <c r="B109" s="304"/>
      <c r="C109" s="304"/>
      <c r="D109" s="304"/>
      <c r="E109" s="304"/>
      <c r="F109" s="49" t="s">
        <v>15</v>
      </c>
      <c r="G109" s="14">
        <f>I109+M109</f>
        <v>1731640.71</v>
      </c>
      <c r="H109" s="14">
        <f>K109+O109</f>
        <v>1731640.71</v>
      </c>
      <c r="I109" s="14">
        <v>1295749</v>
      </c>
      <c r="J109" s="14">
        <v>0</v>
      </c>
      <c r="K109" s="14">
        <v>1295749</v>
      </c>
      <c r="L109" s="14">
        <v>0</v>
      </c>
      <c r="M109" s="14">
        <v>435891.71</v>
      </c>
      <c r="N109" s="14">
        <v>0</v>
      </c>
      <c r="O109" s="14">
        <v>435891.71</v>
      </c>
      <c r="P109" s="14">
        <v>0</v>
      </c>
      <c r="Q109" s="14">
        <v>0</v>
      </c>
      <c r="R109" s="14">
        <v>0</v>
      </c>
      <c r="S109" s="14">
        <v>0</v>
      </c>
      <c r="T109" s="14"/>
      <c r="U109" s="14">
        <v>0</v>
      </c>
      <c r="V109" s="14">
        <v>0</v>
      </c>
      <c r="W109" s="14"/>
      <c r="X109" s="14">
        <v>0</v>
      </c>
      <c r="Y109" s="170"/>
      <c r="Z109" s="172"/>
      <c r="AA109" s="170"/>
      <c r="AB109" s="172"/>
      <c r="AC109" s="283"/>
      <c r="AD109" s="283"/>
      <c r="AE109" s="283"/>
      <c r="AF109" s="283"/>
      <c r="AG109" s="299"/>
      <c r="AH109" s="299"/>
      <c r="AI109" s="299"/>
      <c r="AJ109" s="299"/>
      <c r="AK109" s="299"/>
      <c r="AL109" s="299"/>
      <c r="AM109" s="299"/>
      <c r="AN109" s="299"/>
      <c r="AO109" s="274"/>
      <c r="AP109" s="274"/>
    </row>
    <row r="110" spans="1:42" ht="120" customHeight="1" x14ac:dyDescent="0.3">
      <c r="B110" s="275"/>
      <c r="C110" s="275" t="s">
        <v>60</v>
      </c>
      <c r="D110" s="275">
        <v>502</v>
      </c>
      <c r="E110" s="354" t="s">
        <v>150</v>
      </c>
      <c r="F110" s="49" t="s">
        <v>4</v>
      </c>
      <c r="G110" s="14">
        <v>1087250.98</v>
      </c>
      <c r="H110" s="14">
        <v>1087250.98</v>
      </c>
      <c r="I110" s="14">
        <v>1087250.98</v>
      </c>
      <c r="J110" s="14">
        <v>0</v>
      </c>
      <c r="K110" s="14">
        <v>1087250.98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70"/>
      <c r="Z110" s="172"/>
      <c r="AA110" s="170"/>
      <c r="AB110" s="172"/>
      <c r="AC110" s="367" t="s">
        <v>92</v>
      </c>
      <c r="AD110" s="282" t="s">
        <v>90</v>
      </c>
      <c r="AE110" s="329">
        <f>AG110+AI110+AK110+AM110</f>
        <v>9.98</v>
      </c>
      <c r="AF110" s="329">
        <f>AH110+AJ110+AL110+AN110</f>
        <v>11.216999999999999</v>
      </c>
      <c r="AG110" s="297">
        <v>0.7</v>
      </c>
      <c r="AH110" s="297">
        <v>0.8</v>
      </c>
      <c r="AI110" s="297">
        <v>6</v>
      </c>
      <c r="AJ110" s="297">
        <v>7.4340000000000002</v>
      </c>
      <c r="AK110" s="297">
        <v>0.28000000000000003</v>
      </c>
      <c r="AL110" s="297">
        <v>0.28299999999999997</v>
      </c>
      <c r="AM110" s="297">
        <v>3</v>
      </c>
      <c r="AN110" s="297">
        <v>2.7</v>
      </c>
      <c r="AO110" s="272">
        <v>0</v>
      </c>
      <c r="AP110" s="272">
        <v>0</v>
      </c>
    </row>
    <row r="111" spans="1:42" ht="246.75" customHeight="1" x14ac:dyDescent="0.3">
      <c r="B111" s="304"/>
      <c r="C111" s="304"/>
      <c r="D111" s="304"/>
      <c r="E111" s="355"/>
      <c r="F111" s="49" t="s">
        <v>13</v>
      </c>
      <c r="G111" s="14">
        <v>43490.04</v>
      </c>
      <c r="H111" s="14">
        <v>43490.04</v>
      </c>
      <c r="I111" s="14">
        <v>43490.04</v>
      </c>
      <c r="J111" s="14">
        <v>0</v>
      </c>
      <c r="K111" s="14">
        <v>43490.04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70"/>
      <c r="Z111" s="172"/>
      <c r="AA111" s="170"/>
      <c r="AB111" s="172"/>
      <c r="AC111" s="369"/>
      <c r="AD111" s="321"/>
      <c r="AE111" s="330"/>
      <c r="AF111" s="330"/>
      <c r="AG111" s="298"/>
      <c r="AH111" s="298"/>
      <c r="AI111" s="298"/>
      <c r="AJ111" s="298"/>
      <c r="AK111" s="298"/>
      <c r="AL111" s="298"/>
      <c r="AM111" s="298"/>
      <c r="AN111" s="298"/>
      <c r="AO111" s="273"/>
      <c r="AP111" s="273"/>
    </row>
    <row r="112" spans="1:42" ht="170.25" customHeight="1" x14ac:dyDescent="0.3">
      <c r="B112" s="304"/>
      <c r="C112" s="304"/>
      <c r="D112" s="304"/>
      <c r="E112" s="355"/>
      <c r="F112" s="49" t="s">
        <v>14</v>
      </c>
      <c r="G112" s="14">
        <v>1043760.94</v>
      </c>
      <c r="H112" s="14">
        <v>1043760.94</v>
      </c>
      <c r="I112" s="14">
        <v>1043760.94</v>
      </c>
      <c r="J112" s="14">
        <v>0</v>
      </c>
      <c r="K112" s="14">
        <v>1043760.94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70"/>
      <c r="Z112" s="172"/>
      <c r="AA112" s="170"/>
      <c r="AB112" s="172"/>
      <c r="AC112" s="369"/>
      <c r="AD112" s="321"/>
      <c r="AE112" s="330"/>
      <c r="AF112" s="330"/>
      <c r="AG112" s="298"/>
      <c r="AH112" s="298"/>
      <c r="AI112" s="298"/>
      <c r="AJ112" s="298"/>
      <c r="AK112" s="298"/>
      <c r="AL112" s="298"/>
      <c r="AM112" s="298"/>
      <c r="AN112" s="298"/>
      <c r="AO112" s="273"/>
      <c r="AP112" s="273"/>
    </row>
    <row r="113" spans="2:42" ht="293.25" customHeight="1" x14ac:dyDescent="0.3">
      <c r="B113" s="304"/>
      <c r="C113" s="304"/>
      <c r="D113" s="304"/>
      <c r="E113" s="355"/>
      <c r="F113" s="49" t="s">
        <v>15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70"/>
      <c r="Z113" s="172"/>
      <c r="AA113" s="170"/>
      <c r="AB113" s="172"/>
      <c r="AC113" s="369"/>
      <c r="AD113" s="321"/>
      <c r="AE113" s="330"/>
      <c r="AF113" s="330"/>
      <c r="AG113" s="298"/>
      <c r="AH113" s="298"/>
      <c r="AI113" s="298"/>
      <c r="AJ113" s="298"/>
      <c r="AK113" s="298"/>
      <c r="AL113" s="298"/>
      <c r="AM113" s="298"/>
      <c r="AN113" s="298"/>
      <c r="AO113" s="273"/>
      <c r="AP113" s="273"/>
    </row>
    <row r="114" spans="2:42" ht="176.25" customHeight="1" x14ac:dyDescent="0.3">
      <c r="B114" s="275"/>
      <c r="C114" s="275" t="s">
        <v>61</v>
      </c>
      <c r="D114" s="275">
        <v>502</v>
      </c>
      <c r="E114" s="354" t="s">
        <v>151</v>
      </c>
      <c r="F114" s="49" t="s">
        <v>4</v>
      </c>
      <c r="G114" s="14">
        <v>1295749</v>
      </c>
      <c r="H114" s="14">
        <v>1295749</v>
      </c>
      <c r="I114" s="14">
        <v>1295749</v>
      </c>
      <c r="J114" s="14">
        <v>0</v>
      </c>
      <c r="K114" s="14">
        <v>1295749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70"/>
      <c r="Z114" s="172"/>
      <c r="AA114" s="170"/>
      <c r="AB114" s="172"/>
      <c r="AC114" s="369"/>
      <c r="AD114" s="321"/>
      <c r="AE114" s="330"/>
      <c r="AF114" s="330"/>
      <c r="AG114" s="298"/>
      <c r="AH114" s="298"/>
      <c r="AI114" s="298"/>
      <c r="AJ114" s="298"/>
      <c r="AK114" s="298"/>
      <c r="AL114" s="298"/>
      <c r="AM114" s="298"/>
      <c r="AN114" s="298"/>
      <c r="AO114" s="273"/>
      <c r="AP114" s="273"/>
    </row>
    <row r="115" spans="2:42" ht="294" customHeight="1" x14ac:dyDescent="0.3">
      <c r="B115" s="304"/>
      <c r="C115" s="304"/>
      <c r="D115" s="304"/>
      <c r="E115" s="355"/>
      <c r="F115" s="49" t="s">
        <v>13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70"/>
      <c r="Z115" s="172"/>
      <c r="AA115" s="170"/>
      <c r="AB115" s="172"/>
      <c r="AC115" s="369"/>
      <c r="AD115" s="321"/>
      <c r="AE115" s="330"/>
      <c r="AF115" s="330"/>
      <c r="AG115" s="298"/>
      <c r="AH115" s="298"/>
      <c r="AI115" s="298"/>
      <c r="AJ115" s="298"/>
      <c r="AK115" s="298"/>
      <c r="AL115" s="298"/>
      <c r="AM115" s="298"/>
      <c r="AN115" s="298"/>
      <c r="AO115" s="273"/>
      <c r="AP115" s="273"/>
    </row>
    <row r="116" spans="2:42" ht="177" customHeight="1" x14ac:dyDescent="0.3">
      <c r="B116" s="304"/>
      <c r="C116" s="304"/>
      <c r="D116" s="304"/>
      <c r="E116" s="355"/>
      <c r="F116" s="49" t="s">
        <v>14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70"/>
      <c r="Z116" s="172"/>
      <c r="AA116" s="170"/>
      <c r="AB116" s="172"/>
      <c r="AC116" s="369"/>
      <c r="AD116" s="321"/>
      <c r="AE116" s="330"/>
      <c r="AF116" s="330"/>
      <c r="AG116" s="298"/>
      <c r="AH116" s="298"/>
      <c r="AI116" s="298"/>
      <c r="AJ116" s="298"/>
      <c r="AK116" s="298"/>
      <c r="AL116" s="298"/>
      <c r="AM116" s="298"/>
      <c r="AN116" s="298"/>
      <c r="AO116" s="273"/>
      <c r="AP116" s="273"/>
    </row>
    <row r="117" spans="2:42" ht="405" customHeight="1" x14ac:dyDescent="0.3">
      <c r="B117" s="304"/>
      <c r="C117" s="304"/>
      <c r="D117" s="304"/>
      <c r="E117" s="355"/>
      <c r="F117" s="49" t="s">
        <v>15</v>
      </c>
      <c r="G117" s="14">
        <v>1295749</v>
      </c>
      <c r="H117" s="14">
        <v>1295749</v>
      </c>
      <c r="I117" s="14">
        <v>1295749</v>
      </c>
      <c r="J117" s="14">
        <v>0</v>
      </c>
      <c r="K117" s="14">
        <v>1295749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70"/>
      <c r="Z117" s="172"/>
      <c r="AA117" s="170"/>
      <c r="AB117" s="172"/>
      <c r="AC117" s="369"/>
      <c r="AD117" s="321"/>
      <c r="AE117" s="330"/>
      <c r="AF117" s="330"/>
      <c r="AG117" s="298"/>
      <c r="AH117" s="298"/>
      <c r="AI117" s="298"/>
      <c r="AJ117" s="298"/>
      <c r="AK117" s="298"/>
      <c r="AL117" s="298"/>
      <c r="AM117" s="298"/>
      <c r="AN117" s="298"/>
      <c r="AO117" s="273"/>
      <c r="AP117" s="273"/>
    </row>
    <row r="118" spans="2:42" ht="112.5" customHeight="1" x14ac:dyDescent="0.3">
      <c r="B118" s="39"/>
      <c r="C118" s="357" t="s">
        <v>121</v>
      </c>
      <c r="D118" s="282">
        <v>502</v>
      </c>
      <c r="E118" s="285" t="s">
        <v>152</v>
      </c>
      <c r="F118" s="49" t="s">
        <v>4</v>
      </c>
      <c r="G118" s="14">
        <v>9772292.7400000002</v>
      </c>
      <c r="H118" s="14">
        <v>9772292.7400000002</v>
      </c>
      <c r="I118" s="14">
        <v>0</v>
      </c>
      <c r="J118" s="14">
        <v>0</v>
      </c>
      <c r="K118" s="14">
        <v>0</v>
      </c>
      <c r="L118" s="14">
        <v>0</v>
      </c>
      <c r="M118" s="14">
        <v>9772292.7400000002</v>
      </c>
      <c r="N118" s="14">
        <v>0</v>
      </c>
      <c r="O118" s="14">
        <v>9772292.7400000002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70"/>
      <c r="Z118" s="172"/>
      <c r="AA118" s="170"/>
      <c r="AB118" s="172"/>
      <c r="AC118" s="369"/>
      <c r="AD118" s="321"/>
      <c r="AE118" s="330"/>
      <c r="AF118" s="330"/>
      <c r="AG118" s="298"/>
      <c r="AH118" s="298"/>
      <c r="AI118" s="298"/>
      <c r="AJ118" s="298"/>
      <c r="AK118" s="298"/>
      <c r="AL118" s="298"/>
      <c r="AM118" s="298"/>
      <c r="AN118" s="298"/>
      <c r="AO118" s="273"/>
      <c r="AP118" s="273"/>
    </row>
    <row r="119" spans="2:42" ht="243.75" customHeight="1" x14ac:dyDescent="0.3">
      <c r="B119" s="39"/>
      <c r="C119" s="357"/>
      <c r="D119" s="283"/>
      <c r="E119" s="286"/>
      <c r="F119" s="49" t="s">
        <v>13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70"/>
      <c r="Z119" s="172"/>
      <c r="AA119" s="170"/>
      <c r="AB119" s="172"/>
      <c r="AC119" s="369"/>
      <c r="AD119" s="321"/>
      <c r="AE119" s="330"/>
      <c r="AF119" s="330"/>
      <c r="AG119" s="298"/>
      <c r="AH119" s="298"/>
      <c r="AI119" s="298"/>
      <c r="AJ119" s="298"/>
      <c r="AK119" s="298"/>
      <c r="AL119" s="298"/>
      <c r="AM119" s="298"/>
      <c r="AN119" s="298"/>
      <c r="AO119" s="273"/>
      <c r="AP119" s="273"/>
    </row>
    <row r="120" spans="2:42" ht="206.25" customHeight="1" x14ac:dyDescent="0.3">
      <c r="B120" s="39"/>
      <c r="C120" s="357"/>
      <c r="D120" s="283"/>
      <c r="E120" s="286"/>
      <c r="F120" s="49" t="s">
        <v>14</v>
      </c>
      <c r="G120" s="14">
        <v>9381401.0299999993</v>
      </c>
      <c r="H120" s="14">
        <v>9381401.0299999993</v>
      </c>
      <c r="I120" s="14">
        <v>0</v>
      </c>
      <c r="J120" s="14">
        <v>0</v>
      </c>
      <c r="K120" s="14">
        <v>0</v>
      </c>
      <c r="L120" s="14">
        <v>0</v>
      </c>
      <c r="M120" s="14">
        <v>9381401.0299999993</v>
      </c>
      <c r="N120" s="14">
        <v>0</v>
      </c>
      <c r="O120" s="14">
        <v>9381401.0299999993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70"/>
      <c r="Z120" s="172"/>
      <c r="AA120" s="170"/>
      <c r="AB120" s="172"/>
      <c r="AC120" s="369"/>
      <c r="AD120" s="321"/>
      <c r="AE120" s="330"/>
      <c r="AF120" s="330"/>
      <c r="AG120" s="298"/>
      <c r="AH120" s="298"/>
      <c r="AI120" s="298"/>
      <c r="AJ120" s="298"/>
      <c r="AK120" s="298"/>
      <c r="AL120" s="298"/>
      <c r="AM120" s="298"/>
      <c r="AN120" s="298"/>
      <c r="AO120" s="273"/>
      <c r="AP120" s="273"/>
    </row>
    <row r="121" spans="2:42" ht="300" customHeight="1" x14ac:dyDescent="0.3">
      <c r="B121" s="39"/>
      <c r="C121" s="357"/>
      <c r="D121" s="284"/>
      <c r="E121" s="287"/>
      <c r="F121" s="49" t="s">
        <v>15</v>
      </c>
      <c r="G121" s="14">
        <v>390891.71</v>
      </c>
      <c r="H121" s="14">
        <v>390891.71</v>
      </c>
      <c r="I121" s="14">
        <v>0</v>
      </c>
      <c r="J121" s="14">
        <v>0</v>
      </c>
      <c r="K121" s="14">
        <v>0</v>
      </c>
      <c r="L121" s="14">
        <v>0</v>
      </c>
      <c r="M121" s="14">
        <v>390891.71</v>
      </c>
      <c r="N121" s="14">
        <v>0</v>
      </c>
      <c r="O121" s="14">
        <v>390891.71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70"/>
      <c r="Z121" s="172"/>
      <c r="AA121" s="170"/>
      <c r="AB121" s="172"/>
      <c r="AC121" s="369"/>
      <c r="AD121" s="321"/>
      <c r="AE121" s="330"/>
      <c r="AF121" s="330"/>
      <c r="AG121" s="298"/>
      <c r="AH121" s="298"/>
      <c r="AI121" s="298"/>
      <c r="AJ121" s="298"/>
      <c r="AK121" s="298"/>
      <c r="AL121" s="298"/>
      <c r="AM121" s="298"/>
      <c r="AN121" s="298"/>
      <c r="AO121" s="273"/>
      <c r="AP121" s="273"/>
    </row>
    <row r="122" spans="2:42" ht="120" customHeight="1" x14ac:dyDescent="0.3">
      <c r="B122" s="39"/>
      <c r="C122" s="275" t="s">
        <v>122</v>
      </c>
      <c r="D122" s="282">
        <v>502</v>
      </c>
      <c r="E122" s="285" t="s">
        <v>151</v>
      </c>
      <c r="F122" s="49" t="s">
        <v>4</v>
      </c>
      <c r="G122" s="14">
        <v>45000</v>
      </c>
      <c r="H122" s="14">
        <v>45000</v>
      </c>
      <c r="I122" s="14">
        <v>0</v>
      </c>
      <c r="J122" s="14">
        <v>0</v>
      </c>
      <c r="K122" s="14">
        <v>0</v>
      </c>
      <c r="L122" s="14">
        <v>0</v>
      </c>
      <c r="M122" s="14">
        <v>45000</v>
      </c>
      <c r="N122" s="14">
        <v>0</v>
      </c>
      <c r="O122" s="14">
        <v>45000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70"/>
      <c r="Z122" s="172"/>
      <c r="AA122" s="170"/>
      <c r="AB122" s="172"/>
      <c r="AC122" s="369"/>
      <c r="AD122" s="321"/>
      <c r="AE122" s="330"/>
      <c r="AF122" s="330"/>
      <c r="AG122" s="298"/>
      <c r="AH122" s="298"/>
      <c r="AI122" s="298"/>
      <c r="AJ122" s="298"/>
      <c r="AK122" s="298"/>
      <c r="AL122" s="298"/>
      <c r="AM122" s="298"/>
      <c r="AN122" s="298"/>
      <c r="AO122" s="273"/>
      <c r="AP122" s="273"/>
    </row>
    <row r="123" spans="2:42" ht="273.75" customHeight="1" x14ac:dyDescent="0.3">
      <c r="B123" s="39"/>
      <c r="C123" s="304"/>
      <c r="D123" s="283"/>
      <c r="E123" s="286"/>
      <c r="F123" s="49" t="s">
        <v>13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70"/>
      <c r="Z123" s="172"/>
      <c r="AA123" s="170"/>
      <c r="AB123" s="172"/>
      <c r="AC123" s="369"/>
      <c r="AD123" s="321"/>
      <c r="AE123" s="330"/>
      <c r="AF123" s="330"/>
      <c r="AG123" s="298"/>
      <c r="AH123" s="298"/>
      <c r="AI123" s="298"/>
      <c r="AJ123" s="298"/>
      <c r="AK123" s="298"/>
      <c r="AL123" s="298"/>
      <c r="AM123" s="298"/>
      <c r="AN123" s="298"/>
      <c r="AO123" s="273"/>
      <c r="AP123" s="273"/>
    </row>
    <row r="124" spans="2:42" ht="198.75" customHeight="1" x14ac:dyDescent="0.3">
      <c r="B124" s="39"/>
      <c r="C124" s="304"/>
      <c r="D124" s="283"/>
      <c r="E124" s="286"/>
      <c r="F124" s="49" t="s">
        <v>14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70"/>
      <c r="Z124" s="172"/>
      <c r="AA124" s="170"/>
      <c r="AB124" s="172"/>
      <c r="AC124" s="369"/>
      <c r="AD124" s="321"/>
      <c r="AE124" s="330"/>
      <c r="AF124" s="330"/>
      <c r="AG124" s="298"/>
      <c r="AH124" s="298"/>
      <c r="AI124" s="298"/>
      <c r="AJ124" s="298"/>
      <c r="AK124" s="298"/>
      <c r="AL124" s="298"/>
      <c r="AM124" s="298"/>
      <c r="AN124" s="298"/>
      <c r="AO124" s="273"/>
      <c r="AP124" s="273"/>
    </row>
    <row r="125" spans="2:42" ht="318.75" customHeight="1" x14ac:dyDescent="0.3">
      <c r="B125" s="39"/>
      <c r="C125" s="305"/>
      <c r="D125" s="284"/>
      <c r="E125" s="287"/>
      <c r="F125" s="49" t="s">
        <v>15</v>
      </c>
      <c r="G125" s="14">
        <v>45000</v>
      </c>
      <c r="H125" s="14">
        <v>45000</v>
      </c>
      <c r="I125" s="14">
        <v>0</v>
      </c>
      <c r="J125" s="14">
        <v>0</v>
      </c>
      <c r="K125" s="14">
        <v>0</v>
      </c>
      <c r="L125" s="14">
        <v>0</v>
      </c>
      <c r="M125" s="14">
        <v>45000</v>
      </c>
      <c r="N125" s="14">
        <v>0</v>
      </c>
      <c r="O125" s="14">
        <v>45000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70"/>
      <c r="Z125" s="172"/>
      <c r="AA125" s="170"/>
      <c r="AB125" s="172"/>
      <c r="AC125" s="369"/>
      <c r="AD125" s="321"/>
      <c r="AE125" s="330"/>
      <c r="AF125" s="330"/>
      <c r="AG125" s="298"/>
      <c r="AH125" s="298"/>
      <c r="AI125" s="298"/>
      <c r="AJ125" s="298"/>
      <c r="AK125" s="298"/>
      <c r="AL125" s="298"/>
      <c r="AM125" s="298"/>
      <c r="AN125" s="298"/>
      <c r="AO125" s="273"/>
      <c r="AP125" s="273"/>
    </row>
    <row r="126" spans="2:42" ht="107.25" customHeight="1" x14ac:dyDescent="0.3">
      <c r="B126" s="39"/>
      <c r="C126" s="275" t="s">
        <v>62</v>
      </c>
      <c r="D126" s="275">
        <v>502</v>
      </c>
      <c r="E126" s="354" t="s">
        <v>153</v>
      </c>
      <c r="F126" s="49" t="s">
        <v>4</v>
      </c>
      <c r="G126" s="14">
        <v>34120</v>
      </c>
      <c r="H126" s="14">
        <v>34120</v>
      </c>
      <c r="I126" s="13">
        <v>34120</v>
      </c>
      <c r="J126" s="13">
        <v>0</v>
      </c>
      <c r="K126" s="13">
        <v>34120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70"/>
      <c r="Z126" s="172"/>
      <c r="AA126" s="170"/>
      <c r="AB126" s="172"/>
      <c r="AC126" s="369"/>
      <c r="AD126" s="321"/>
      <c r="AE126" s="330"/>
      <c r="AF126" s="330"/>
      <c r="AG126" s="298"/>
      <c r="AH126" s="298"/>
      <c r="AI126" s="298"/>
      <c r="AJ126" s="298"/>
      <c r="AK126" s="298"/>
      <c r="AL126" s="298"/>
      <c r="AM126" s="298"/>
      <c r="AN126" s="298"/>
      <c r="AO126" s="273"/>
      <c r="AP126" s="273"/>
    </row>
    <row r="127" spans="2:42" ht="260.25" customHeight="1" x14ac:dyDescent="0.3">
      <c r="B127" s="39"/>
      <c r="C127" s="304"/>
      <c r="D127" s="304"/>
      <c r="E127" s="355"/>
      <c r="F127" s="49" t="s">
        <v>13</v>
      </c>
      <c r="G127" s="14">
        <v>34120</v>
      </c>
      <c r="H127" s="14">
        <v>34120</v>
      </c>
      <c r="I127" s="13">
        <v>34120</v>
      </c>
      <c r="J127" s="13">
        <v>0</v>
      </c>
      <c r="K127" s="13">
        <v>34120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70"/>
      <c r="Z127" s="172"/>
      <c r="AA127" s="170"/>
      <c r="AB127" s="172"/>
      <c r="AC127" s="369"/>
      <c r="AD127" s="321"/>
      <c r="AE127" s="330"/>
      <c r="AF127" s="330"/>
      <c r="AG127" s="298"/>
      <c r="AH127" s="298"/>
      <c r="AI127" s="298"/>
      <c r="AJ127" s="298"/>
      <c r="AK127" s="298"/>
      <c r="AL127" s="298"/>
      <c r="AM127" s="298"/>
      <c r="AN127" s="298"/>
      <c r="AO127" s="273"/>
      <c r="AP127" s="273"/>
    </row>
    <row r="128" spans="2:42" ht="193.5" customHeight="1" x14ac:dyDescent="0.3">
      <c r="B128" s="39"/>
      <c r="C128" s="304"/>
      <c r="D128" s="304"/>
      <c r="E128" s="355"/>
      <c r="F128" s="49" t="s">
        <v>14</v>
      </c>
      <c r="G128" s="14">
        <v>0</v>
      </c>
      <c r="H128" s="14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70"/>
      <c r="Z128" s="172"/>
      <c r="AA128" s="170"/>
      <c r="AB128" s="172"/>
      <c r="AC128" s="369"/>
      <c r="AD128" s="321"/>
      <c r="AE128" s="330"/>
      <c r="AF128" s="330"/>
      <c r="AG128" s="298"/>
      <c r="AH128" s="298"/>
      <c r="AI128" s="298"/>
      <c r="AJ128" s="298"/>
      <c r="AK128" s="298"/>
      <c r="AL128" s="298"/>
      <c r="AM128" s="298"/>
      <c r="AN128" s="298"/>
      <c r="AO128" s="273"/>
      <c r="AP128" s="273"/>
    </row>
    <row r="129" spans="2:42" ht="308.25" customHeight="1" x14ac:dyDescent="0.3">
      <c r="B129" s="39"/>
      <c r="C129" s="304"/>
      <c r="D129" s="304"/>
      <c r="E129" s="355"/>
      <c r="F129" s="49" t="s">
        <v>15</v>
      </c>
      <c r="G129" s="14">
        <v>0</v>
      </c>
      <c r="H129" s="14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70"/>
      <c r="Z129" s="172"/>
      <c r="AA129" s="170"/>
      <c r="AB129" s="172"/>
      <c r="AC129" s="369"/>
      <c r="AD129" s="322"/>
      <c r="AE129" s="331"/>
      <c r="AF129" s="331"/>
      <c r="AG129" s="299"/>
      <c r="AH129" s="299"/>
      <c r="AI129" s="299"/>
      <c r="AJ129" s="299"/>
      <c r="AK129" s="299"/>
      <c r="AL129" s="299"/>
      <c r="AM129" s="299"/>
      <c r="AN129" s="299"/>
      <c r="AO129" s="274"/>
      <c r="AP129" s="274"/>
    </row>
    <row r="130" spans="2:42" ht="116.25" customHeight="1" x14ac:dyDescent="0.3">
      <c r="B130" s="39"/>
      <c r="C130" s="275" t="s">
        <v>63</v>
      </c>
      <c r="D130" s="275">
        <v>502</v>
      </c>
      <c r="E130" s="354" t="s">
        <v>154</v>
      </c>
      <c r="F130" s="49" t="s">
        <v>4</v>
      </c>
      <c r="G130" s="13">
        <f>I130+M130+Q130+[1]Лист1!C125</f>
        <v>580393.19999999995</v>
      </c>
      <c r="H130" s="13">
        <f>K130+O130+S130+[1]Лист1!E125</f>
        <v>580393.19999999995</v>
      </c>
      <c r="I130" s="13">
        <v>191680.91</v>
      </c>
      <c r="J130" s="13">
        <v>0</v>
      </c>
      <c r="K130" s="13">
        <v>191680.91</v>
      </c>
      <c r="L130" s="13">
        <v>0</v>
      </c>
      <c r="M130" s="13">
        <v>184206.33</v>
      </c>
      <c r="N130" s="13">
        <v>0</v>
      </c>
      <c r="O130" s="13">
        <v>184206.33</v>
      </c>
      <c r="P130" s="13">
        <v>0</v>
      </c>
      <c r="Q130" s="13">
        <v>20299.63</v>
      </c>
      <c r="R130" s="13">
        <v>0</v>
      </c>
      <c r="S130" s="13">
        <v>20299.63</v>
      </c>
      <c r="T130" s="13">
        <v>0</v>
      </c>
      <c r="U130" s="13">
        <v>184206.33</v>
      </c>
      <c r="V130" s="13">
        <v>0</v>
      </c>
      <c r="W130" s="13">
        <v>184206.33</v>
      </c>
      <c r="X130" s="13">
        <v>0</v>
      </c>
      <c r="Y130" s="170"/>
      <c r="Z130" s="172"/>
      <c r="AA130" s="170"/>
      <c r="AB130" s="172"/>
      <c r="AC130" s="367" t="s">
        <v>93</v>
      </c>
      <c r="AD130" s="282" t="s">
        <v>94</v>
      </c>
      <c r="AE130" s="359">
        <v>11</v>
      </c>
      <c r="AF130" s="359">
        <v>11</v>
      </c>
      <c r="AG130" s="303">
        <v>11</v>
      </c>
      <c r="AH130" s="303">
        <v>11</v>
      </c>
      <c r="AI130" s="297">
        <v>11</v>
      </c>
      <c r="AJ130" s="297">
        <v>11</v>
      </c>
      <c r="AK130" s="297">
        <v>11</v>
      </c>
      <c r="AL130" s="297">
        <v>1</v>
      </c>
      <c r="AM130" s="297">
        <v>11</v>
      </c>
      <c r="AN130" s="297">
        <v>11</v>
      </c>
      <c r="AO130" s="272">
        <v>0</v>
      </c>
      <c r="AP130" s="272">
        <v>0</v>
      </c>
    </row>
    <row r="131" spans="2:42" ht="274.5" x14ac:dyDescent="0.3">
      <c r="B131" s="39"/>
      <c r="C131" s="304"/>
      <c r="D131" s="304"/>
      <c r="E131" s="355"/>
      <c r="F131" s="49" t="s">
        <v>13</v>
      </c>
      <c r="G131" s="13">
        <f>I131+M131+Q131+[1]Лист1!C126</f>
        <v>580393.19999999995</v>
      </c>
      <c r="H131" s="13">
        <f>K131+O131+S131+[1]Лист1!E126</f>
        <v>580393.19999999995</v>
      </c>
      <c r="I131" s="13">
        <v>191680.91</v>
      </c>
      <c r="J131" s="13">
        <v>0</v>
      </c>
      <c r="K131" s="13">
        <v>191680.91</v>
      </c>
      <c r="L131" s="13">
        <v>0</v>
      </c>
      <c r="M131" s="13">
        <v>184206.33</v>
      </c>
      <c r="N131" s="13">
        <v>0</v>
      </c>
      <c r="O131" s="13">
        <v>184206.33</v>
      </c>
      <c r="P131" s="13">
        <v>0</v>
      </c>
      <c r="Q131" s="13">
        <v>20299.63</v>
      </c>
      <c r="R131" s="13">
        <v>0</v>
      </c>
      <c r="S131" s="13">
        <v>20299.63</v>
      </c>
      <c r="T131" s="13">
        <v>0</v>
      </c>
      <c r="U131" s="13">
        <v>184206.33</v>
      </c>
      <c r="V131" s="13">
        <v>0</v>
      </c>
      <c r="W131" s="13">
        <v>184206.33</v>
      </c>
      <c r="X131" s="13">
        <v>0</v>
      </c>
      <c r="Y131" s="170"/>
      <c r="Z131" s="172"/>
      <c r="AA131" s="170"/>
      <c r="AB131" s="172"/>
      <c r="AC131" s="369"/>
      <c r="AD131" s="321"/>
      <c r="AE131" s="359"/>
      <c r="AF131" s="359"/>
      <c r="AG131" s="303"/>
      <c r="AH131" s="303"/>
      <c r="AI131" s="298"/>
      <c r="AJ131" s="298"/>
      <c r="AK131" s="298"/>
      <c r="AL131" s="298"/>
      <c r="AM131" s="298"/>
      <c r="AN131" s="298"/>
      <c r="AO131" s="273"/>
      <c r="AP131" s="273"/>
    </row>
    <row r="132" spans="2:42" ht="183" x14ac:dyDescent="0.3">
      <c r="B132" s="39"/>
      <c r="C132" s="304"/>
      <c r="D132" s="304"/>
      <c r="E132" s="355"/>
      <c r="F132" s="49" t="s">
        <v>14</v>
      </c>
      <c r="G132" s="14">
        <v>0</v>
      </c>
      <c r="H132" s="14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70"/>
      <c r="Z132" s="172"/>
      <c r="AA132" s="170"/>
      <c r="AB132" s="172"/>
      <c r="AC132" s="369"/>
      <c r="AD132" s="321"/>
      <c r="AE132" s="359"/>
      <c r="AF132" s="359"/>
      <c r="AG132" s="303"/>
      <c r="AH132" s="303"/>
      <c r="AI132" s="298"/>
      <c r="AJ132" s="298"/>
      <c r="AK132" s="298"/>
      <c r="AL132" s="298"/>
      <c r="AM132" s="298"/>
      <c r="AN132" s="298"/>
      <c r="AO132" s="273"/>
      <c r="AP132" s="273"/>
    </row>
    <row r="133" spans="2:42" ht="306.75" customHeight="1" x14ac:dyDescent="0.3">
      <c r="B133" s="39"/>
      <c r="C133" s="304"/>
      <c r="D133" s="304"/>
      <c r="E133" s="355"/>
      <c r="F133" s="49" t="s">
        <v>15</v>
      </c>
      <c r="G133" s="14">
        <v>0</v>
      </c>
      <c r="H133" s="14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70"/>
      <c r="Z133" s="172"/>
      <c r="AA133" s="170"/>
      <c r="AB133" s="172"/>
      <c r="AC133" s="369"/>
      <c r="AD133" s="322"/>
      <c r="AE133" s="359"/>
      <c r="AF133" s="359"/>
      <c r="AG133" s="303"/>
      <c r="AH133" s="303"/>
      <c r="AI133" s="299"/>
      <c r="AJ133" s="299"/>
      <c r="AK133" s="299"/>
      <c r="AL133" s="299"/>
      <c r="AM133" s="299"/>
      <c r="AN133" s="299"/>
      <c r="AO133" s="274"/>
      <c r="AP133" s="274"/>
    </row>
    <row r="134" spans="2:42" ht="113.25" customHeight="1" x14ac:dyDescent="0.3">
      <c r="B134" s="39"/>
      <c r="C134" s="275" t="s">
        <v>64</v>
      </c>
      <c r="D134" s="275">
        <v>502</v>
      </c>
      <c r="E134" s="354" t="s">
        <v>155</v>
      </c>
      <c r="F134" s="49" t="s">
        <v>4</v>
      </c>
      <c r="G134" s="14">
        <v>13000</v>
      </c>
      <c r="H134" s="14">
        <v>13000</v>
      </c>
      <c r="I134" s="13">
        <v>13000</v>
      </c>
      <c r="J134" s="13">
        <v>0</v>
      </c>
      <c r="K134" s="13">
        <v>13000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70"/>
      <c r="Z134" s="172"/>
      <c r="AA134" s="170"/>
      <c r="AB134" s="172"/>
      <c r="AC134" s="282" t="s">
        <v>92</v>
      </c>
      <c r="AD134" s="282" t="s">
        <v>40</v>
      </c>
      <c r="AE134" s="329">
        <v>10</v>
      </c>
      <c r="AF134" s="329">
        <v>11.2</v>
      </c>
      <c r="AG134" s="297">
        <v>0.7</v>
      </c>
      <c r="AH134" s="297">
        <v>0.8</v>
      </c>
      <c r="AI134" s="297">
        <v>6</v>
      </c>
      <c r="AJ134" s="297">
        <v>7.4340000000000002</v>
      </c>
      <c r="AK134" s="297">
        <v>0.28000000000000003</v>
      </c>
      <c r="AL134" s="297">
        <v>0.28299999999999997</v>
      </c>
      <c r="AM134" s="297">
        <v>3</v>
      </c>
      <c r="AN134" s="297">
        <v>2.7</v>
      </c>
      <c r="AO134" s="272">
        <v>0</v>
      </c>
      <c r="AP134" s="272">
        <v>0</v>
      </c>
    </row>
    <row r="135" spans="2:42" ht="241.5" customHeight="1" x14ac:dyDescent="0.3">
      <c r="B135" s="39"/>
      <c r="C135" s="304"/>
      <c r="D135" s="304"/>
      <c r="E135" s="355"/>
      <c r="F135" s="49" t="s">
        <v>13</v>
      </c>
      <c r="G135" s="14">
        <v>13000</v>
      </c>
      <c r="H135" s="14">
        <v>13000</v>
      </c>
      <c r="I135" s="13">
        <v>13000</v>
      </c>
      <c r="J135" s="13">
        <v>0</v>
      </c>
      <c r="K135" s="13">
        <v>13000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70"/>
      <c r="Z135" s="172"/>
      <c r="AA135" s="170"/>
      <c r="AB135" s="172"/>
      <c r="AC135" s="283"/>
      <c r="AD135" s="283"/>
      <c r="AE135" s="330"/>
      <c r="AF135" s="330"/>
      <c r="AG135" s="298"/>
      <c r="AH135" s="298"/>
      <c r="AI135" s="298"/>
      <c r="AJ135" s="298"/>
      <c r="AK135" s="298"/>
      <c r="AL135" s="298"/>
      <c r="AM135" s="298"/>
      <c r="AN135" s="298"/>
      <c r="AO135" s="273"/>
      <c r="AP135" s="273"/>
    </row>
    <row r="136" spans="2:42" ht="183" customHeight="1" x14ac:dyDescent="0.3">
      <c r="B136" s="39"/>
      <c r="C136" s="304"/>
      <c r="D136" s="304"/>
      <c r="E136" s="355"/>
      <c r="F136" s="49" t="s">
        <v>14</v>
      </c>
      <c r="G136" s="14">
        <v>0</v>
      </c>
      <c r="H136" s="14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70"/>
      <c r="Z136" s="172"/>
      <c r="AA136" s="170"/>
      <c r="AB136" s="172"/>
      <c r="AC136" s="283"/>
      <c r="AD136" s="283"/>
      <c r="AE136" s="330"/>
      <c r="AF136" s="330"/>
      <c r="AG136" s="298"/>
      <c r="AH136" s="298"/>
      <c r="AI136" s="298"/>
      <c r="AJ136" s="298"/>
      <c r="AK136" s="298"/>
      <c r="AL136" s="298"/>
      <c r="AM136" s="298"/>
      <c r="AN136" s="298"/>
      <c r="AO136" s="273"/>
      <c r="AP136" s="273"/>
    </row>
    <row r="137" spans="2:42" ht="318.75" customHeight="1" x14ac:dyDescent="0.3">
      <c r="B137" s="39"/>
      <c r="C137" s="304"/>
      <c r="D137" s="304"/>
      <c r="E137" s="355"/>
      <c r="F137" s="49" t="s">
        <v>15</v>
      </c>
      <c r="G137" s="14">
        <v>0</v>
      </c>
      <c r="H137" s="14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70"/>
      <c r="Z137" s="172"/>
      <c r="AA137" s="170"/>
      <c r="AB137" s="172"/>
      <c r="AC137" s="283"/>
      <c r="AD137" s="283"/>
      <c r="AE137" s="330"/>
      <c r="AF137" s="330"/>
      <c r="AG137" s="298"/>
      <c r="AH137" s="298"/>
      <c r="AI137" s="298"/>
      <c r="AJ137" s="298"/>
      <c r="AK137" s="298"/>
      <c r="AL137" s="298"/>
      <c r="AM137" s="298"/>
      <c r="AN137" s="298"/>
      <c r="AO137" s="273"/>
      <c r="AP137" s="273"/>
    </row>
    <row r="138" spans="2:42" ht="109.5" customHeight="1" x14ac:dyDescent="0.3">
      <c r="B138" s="39"/>
      <c r="C138" s="275" t="s">
        <v>65</v>
      </c>
      <c r="D138" s="275">
        <v>502</v>
      </c>
      <c r="E138" s="354" t="s">
        <v>156</v>
      </c>
      <c r="F138" s="49" t="s">
        <v>4</v>
      </c>
      <c r="G138" s="13">
        <v>50960.45</v>
      </c>
      <c r="H138" s="13">
        <v>50960.45</v>
      </c>
      <c r="I138" s="13">
        <v>50960.45</v>
      </c>
      <c r="J138" s="13">
        <v>0</v>
      </c>
      <c r="K138" s="13">
        <v>50960.45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70"/>
      <c r="Z138" s="172"/>
      <c r="AA138" s="170"/>
      <c r="AB138" s="172"/>
      <c r="AC138" s="283"/>
      <c r="AD138" s="283"/>
      <c r="AE138" s="330"/>
      <c r="AF138" s="330"/>
      <c r="AG138" s="298"/>
      <c r="AH138" s="298"/>
      <c r="AI138" s="298"/>
      <c r="AJ138" s="298"/>
      <c r="AK138" s="298"/>
      <c r="AL138" s="298"/>
      <c r="AM138" s="298"/>
      <c r="AN138" s="298"/>
      <c r="AO138" s="273"/>
      <c r="AP138" s="273"/>
    </row>
    <row r="139" spans="2:42" ht="249.75" customHeight="1" x14ac:dyDescent="0.3">
      <c r="B139" s="39"/>
      <c r="C139" s="304"/>
      <c r="D139" s="304"/>
      <c r="E139" s="355"/>
      <c r="F139" s="49" t="s">
        <v>13</v>
      </c>
      <c r="G139" s="13">
        <v>50960.45</v>
      </c>
      <c r="H139" s="13">
        <v>50960.45</v>
      </c>
      <c r="I139" s="13">
        <v>50960.45</v>
      </c>
      <c r="J139" s="13">
        <v>0</v>
      </c>
      <c r="K139" s="13">
        <v>50960.45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70"/>
      <c r="Z139" s="172"/>
      <c r="AA139" s="170"/>
      <c r="AB139" s="172"/>
      <c r="AC139" s="283"/>
      <c r="AD139" s="283"/>
      <c r="AE139" s="330"/>
      <c r="AF139" s="330"/>
      <c r="AG139" s="298"/>
      <c r="AH139" s="298"/>
      <c r="AI139" s="298"/>
      <c r="AJ139" s="298"/>
      <c r="AK139" s="298"/>
      <c r="AL139" s="298"/>
      <c r="AM139" s="298"/>
      <c r="AN139" s="298"/>
      <c r="AO139" s="273"/>
      <c r="AP139" s="273"/>
    </row>
    <row r="140" spans="2:42" ht="192" customHeight="1" x14ac:dyDescent="0.3">
      <c r="B140" s="39"/>
      <c r="C140" s="304"/>
      <c r="D140" s="304"/>
      <c r="E140" s="355"/>
      <c r="F140" s="49" t="s">
        <v>14</v>
      </c>
      <c r="G140" s="14">
        <v>0</v>
      </c>
      <c r="H140" s="14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70"/>
      <c r="Z140" s="172"/>
      <c r="AA140" s="170"/>
      <c r="AB140" s="172"/>
      <c r="AC140" s="283"/>
      <c r="AD140" s="283"/>
      <c r="AE140" s="330"/>
      <c r="AF140" s="330"/>
      <c r="AG140" s="298"/>
      <c r="AH140" s="298"/>
      <c r="AI140" s="298"/>
      <c r="AJ140" s="298"/>
      <c r="AK140" s="298"/>
      <c r="AL140" s="298"/>
      <c r="AM140" s="298"/>
      <c r="AN140" s="298"/>
      <c r="AO140" s="273"/>
      <c r="AP140" s="273"/>
    </row>
    <row r="141" spans="2:42" ht="326.25" customHeight="1" x14ac:dyDescent="0.3">
      <c r="B141" s="39"/>
      <c r="C141" s="304"/>
      <c r="D141" s="304"/>
      <c r="E141" s="355"/>
      <c r="F141" s="49" t="s">
        <v>15</v>
      </c>
      <c r="G141" s="14">
        <v>0</v>
      </c>
      <c r="H141" s="14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70"/>
      <c r="Z141" s="172"/>
      <c r="AA141" s="170"/>
      <c r="AB141" s="172"/>
      <c r="AC141" s="283"/>
      <c r="AD141" s="283"/>
      <c r="AE141" s="330"/>
      <c r="AF141" s="330"/>
      <c r="AG141" s="298"/>
      <c r="AH141" s="298"/>
      <c r="AI141" s="298"/>
      <c r="AJ141" s="298"/>
      <c r="AK141" s="298"/>
      <c r="AL141" s="298"/>
      <c r="AM141" s="298"/>
      <c r="AN141" s="298"/>
      <c r="AO141" s="273"/>
      <c r="AP141" s="273"/>
    </row>
    <row r="142" spans="2:42" ht="95.25" customHeight="1" x14ac:dyDescent="0.3">
      <c r="B142" s="39"/>
      <c r="C142" s="275" t="s">
        <v>66</v>
      </c>
      <c r="D142" s="275">
        <v>502</v>
      </c>
      <c r="E142" s="354" t="s">
        <v>157</v>
      </c>
      <c r="F142" s="49" t="s">
        <v>4</v>
      </c>
      <c r="G142" s="14">
        <v>40000</v>
      </c>
      <c r="H142" s="14">
        <v>40000</v>
      </c>
      <c r="I142" s="13">
        <v>40000</v>
      </c>
      <c r="J142" s="13">
        <v>0</v>
      </c>
      <c r="K142" s="13">
        <v>40000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70"/>
      <c r="Z142" s="172"/>
      <c r="AA142" s="170"/>
      <c r="AB142" s="172"/>
      <c r="AC142" s="283"/>
      <c r="AD142" s="283"/>
      <c r="AE142" s="330"/>
      <c r="AF142" s="330"/>
      <c r="AG142" s="298"/>
      <c r="AH142" s="298"/>
      <c r="AI142" s="298"/>
      <c r="AJ142" s="298"/>
      <c r="AK142" s="298"/>
      <c r="AL142" s="298"/>
      <c r="AM142" s="298"/>
      <c r="AN142" s="298"/>
      <c r="AO142" s="273"/>
      <c r="AP142" s="273"/>
    </row>
    <row r="143" spans="2:42" ht="252.75" customHeight="1" x14ac:dyDescent="0.3">
      <c r="B143" s="39"/>
      <c r="C143" s="304"/>
      <c r="D143" s="304"/>
      <c r="E143" s="355"/>
      <c r="F143" s="49" t="s">
        <v>13</v>
      </c>
      <c r="G143" s="14">
        <v>40000</v>
      </c>
      <c r="H143" s="14">
        <v>40000</v>
      </c>
      <c r="I143" s="13">
        <v>40000</v>
      </c>
      <c r="J143" s="13">
        <v>0</v>
      </c>
      <c r="K143" s="13">
        <v>40000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70"/>
      <c r="Z143" s="172"/>
      <c r="AA143" s="170"/>
      <c r="AB143" s="172"/>
      <c r="AC143" s="283"/>
      <c r="AD143" s="283"/>
      <c r="AE143" s="330"/>
      <c r="AF143" s="330"/>
      <c r="AG143" s="298"/>
      <c r="AH143" s="298"/>
      <c r="AI143" s="298"/>
      <c r="AJ143" s="298"/>
      <c r="AK143" s="298"/>
      <c r="AL143" s="298"/>
      <c r="AM143" s="298"/>
      <c r="AN143" s="298"/>
      <c r="AO143" s="273"/>
      <c r="AP143" s="273"/>
    </row>
    <row r="144" spans="2:42" ht="188.25" customHeight="1" x14ac:dyDescent="0.3">
      <c r="B144" s="39"/>
      <c r="C144" s="304"/>
      <c r="D144" s="304"/>
      <c r="E144" s="355"/>
      <c r="F144" s="49" t="s">
        <v>14</v>
      </c>
      <c r="G144" s="14">
        <v>0</v>
      </c>
      <c r="H144" s="14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70"/>
      <c r="Z144" s="172"/>
      <c r="AA144" s="170"/>
      <c r="AB144" s="172"/>
      <c r="AC144" s="283"/>
      <c r="AD144" s="283"/>
      <c r="AE144" s="330"/>
      <c r="AF144" s="330"/>
      <c r="AG144" s="298"/>
      <c r="AH144" s="298"/>
      <c r="AI144" s="298"/>
      <c r="AJ144" s="298"/>
      <c r="AK144" s="298"/>
      <c r="AL144" s="298"/>
      <c r="AM144" s="298"/>
      <c r="AN144" s="298"/>
      <c r="AO144" s="273"/>
      <c r="AP144" s="273"/>
    </row>
    <row r="145" spans="2:42" ht="308.25" customHeight="1" x14ac:dyDescent="0.3">
      <c r="B145" s="39"/>
      <c r="C145" s="304"/>
      <c r="D145" s="304"/>
      <c r="E145" s="355"/>
      <c r="F145" s="49" t="s">
        <v>15</v>
      </c>
      <c r="G145" s="14">
        <v>0</v>
      </c>
      <c r="H145" s="14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70"/>
      <c r="Z145" s="172"/>
      <c r="AA145" s="170"/>
      <c r="AB145" s="172"/>
      <c r="AC145" s="283"/>
      <c r="AD145" s="283"/>
      <c r="AE145" s="330"/>
      <c r="AF145" s="330"/>
      <c r="AG145" s="298"/>
      <c r="AH145" s="298"/>
      <c r="AI145" s="298"/>
      <c r="AJ145" s="298"/>
      <c r="AK145" s="298"/>
      <c r="AL145" s="298"/>
      <c r="AM145" s="298"/>
      <c r="AN145" s="298"/>
      <c r="AO145" s="273"/>
      <c r="AP145" s="273"/>
    </row>
    <row r="146" spans="2:42" ht="192" customHeight="1" x14ac:dyDescent="0.3">
      <c r="B146" s="39"/>
      <c r="C146" s="275" t="s">
        <v>123</v>
      </c>
      <c r="D146" s="282">
        <v>502</v>
      </c>
      <c r="E146" s="285" t="s">
        <v>155</v>
      </c>
      <c r="F146" s="49" t="s">
        <v>4</v>
      </c>
      <c r="G146" s="13">
        <f>M146+Q146+[1]Лист1!C141</f>
        <v>351945</v>
      </c>
      <c r="H146" s="13">
        <f>O146+S146+[1]Лист1!E141</f>
        <v>351945</v>
      </c>
      <c r="I146" s="13">
        <v>0</v>
      </c>
      <c r="J146" s="13">
        <v>0</v>
      </c>
      <c r="K146" s="13">
        <v>0</v>
      </c>
      <c r="L146" s="13">
        <v>0</v>
      </c>
      <c r="M146" s="13">
        <v>53051</v>
      </c>
      <c r="N146" s="13">
        <v>0</v>
      </c>
      <c r="O146" s="13">
        <v>53051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298894</v>
      </c>
      <c r="V146" s="13">
        <v>0</v>
      </c>
      <c r="W146" s="13">
        <v>298894</v>
      </c>
      <c r="X146" s="13">
        <v>0</v>
      </c>
      <c r="Y146" s="170"/>
      <c r="Z146" s="172"/>
      <c r="AA146" s="170"/>
      <c r="AB146" s="172"/>
      <c r="AC146" s="283"/>
      <c r="AD146" s="283"/>
      <c r="AE146" s="330"/>
      <c r="AF146" s="330"/>
      <c r="AG146" s="298"/>
      <c r="AH146" s="298"/>
      <c r="AI146" s="298"/>
      <c r="AJ146" s="298"/>
      <c r="AK146" s="298"/>
      <c r="AL146" s="298"/>
      <c r="AM146" s="298"/>
      <c r="AN146" s="298"/>
      <c r="AO146" s="273"/>
      <c r="AP146" s="273"/>
    </row>
    <row r="147" spans="2:42" ht="285.75" customHeight="1" x14ac:dyDescent="0.3">
      <c r="B147" s="39"/>
      <c r="C147" s="304"/>
      <c r="D147" s="283"/>
      <c r="E147" s="286"/>
      <c r="F147" s="49" t="s">
        <v>13</v>
      </c>
      <c r="G147" s="13">
        <f>M147+Q147+[1]Лист1!C142</f>
        <v>351945</v>
      </c>
      <c r="H147" s="13">
        <f>O147+S147+[1]Лист1!E142</f>
        <v>351945</v>
      </c>
      <c r="I147" s="13">
        <v>0</v>
      </c>
      <c r="J147" s="13">
        <v>0</v>
      </c>
      <c r="K147" s="13">
        <v>0</v>
      </c>
      <c r="L147" s="13">
        <v>0</v>
      </c>
      <c r="M147" s="13">
        <v>53051</v>
      </c>
      <c r="N147" s="13">
        <v>0</v>
      </c>
      <c r="O147" s="13">
        <v>53051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298894</v>
      </c>
      <c r="V147" s="13">
        <v>0</v>
      </c>
      <c r="W147" s="13">
        <v>298894</v>
      </c>
      <c r="X147" s="13">
        <v>0</v>
      </c>
      <c r="Y147" s="170"/>
      <c r="Z147" s="172"/>
      <c r="AA147" s="170"/>
      <c r="AB147" s="172"/>
      <c r="AC147" s="283"/>
      <c r="AD147" s="283"/>
      <c r="AE147" s="330"/>
      <c r="AF147" s="330"/>
      <c r="AG147" s="298"/>
      <c r="AH147" s="298"/>
      <c r="AI147" s="298"/>
      <c r="AJ147" s="298"/>
      <c r="AK147" s="298"/>
      <c r="AL147" s="298"/>
      <c r="AM147" s="298"/>
      <c r="AN147" s="298"/>
      <c r="AO147" s="273"/>
      <c r="AP147" s="273"/>
    </row>
    <row r="148" spans="2:42" ht="192" customHeight="1" x14ac:dyDescent="0.3">
      <c r="B148" s="39"/>
      <c r="C148" s="304"/>
      <c r="D148" s="283"/>
      <c r="E148" s="286"/>
      <c r="F148" s="49" t="s">
        <v>14</v>
      </c>
      <c r="G148" s="14">
        <v>0</v>
      </c>
      <c r="H148" s="14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70"/>
      <c r="Z148" s="172"/>
      <c r="AA148" s="170"/>
      <c r="AB148" s="172"/>
      <c r="AC148" s="283"/>
      <c r="AD148" s="283"/>
      <c r="AE148" s="330"/>
      <c r="AF148" s="330"/>
      <c r="AG148" s="298"/>
      <c r="AH148" s="298"/>
      <c r="AI148" s="298"/>
      <c r="AJ148" s="298"/>
      <c r="AK148" s="298"/>
      <c r="AL148" s="298"/>
      <c r="AM148" s="298"/>
      <c r="AN148" s="298"/>
      <c r="AO148" s="273"/>
      <c r="AP148" s="273"/>
    </row>
    <row r="149" spans="2:42" ht="308.25" customHeight="1" x14ac:dyDescent="0.3">
      <c r="B149" s="39"/>
      <c r="C149" s="305"/>
      <c r="D149" s="284"/>
      <c r="E149" s="287"/>
      <c r="F149" s="49" t="s">
        <v>15</v>
      </c>
      <c r="G149" s="14">
        <v>0</v>
      </c>
      <c r="H149" s="14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70"/>
      <c r="Z149" s="172"/>
      <c r="AA149" s="170"/>
      <c r="AB149" s="172"/>
      <c r="AC149" s="283"/>
      <c r="AD149" s="283"/>
      <c r="AE149" s="330"/>
      <c r="AF149" s="330"/>
      <c r="AG149" s="298"/>
      <c r="AH149" s="298"/>
      <c r="AI149" s="298"/>
      <c r="AJ149" s="298"/>
      <c r="AK149" s="298"/>
      <c r="AL149" s="298"/>
      <c r="AM149" s="298"/>
      <c r="AN149" s="298"/>
      <c r="AO149" s="273"/>
      <c r="AP149" s="273"/>
    </row>
    <row r="150" spans="2:42" ht="192" customHeight="1" x14ac:dyDescent="0.3">
      <c r="B150" s="39"/>
      <c r="C150" s="275" t="s">
        <v>124</v>
      </c>
      <c r="D150" s="282">
        <v>502</v>
      </c>
      <c r="E150" s="285" t="s">
        <v>156</v>
      </c>
      <c r="F150" s="49" t="s">
        <v>4</v>
      </c>
      <c r="G150" s="13">
        <f>M150+Q150+[1]Лист1!C145</f>
        <v>4844567.2</v>
      </c>
      <c r="H150" s="13">
        <f>O150+S150+[1]Лист1!E145</f>
        <v>4844567.2</v>
      </c>
      <c r="I150" s="13">
        <v>0</v>
      </c>
      <c r="J150" s="13">
        <v>0</v>
      </c>
      <c r="K150" s="13">
        <v>0</v>
      </c>
      <c r="L150" s="13">
        <v>0</v>
      </c>
      <c r="M150" s="13">
        <v>3475347.2</v>
      </c>
      <c r="N150" s="13">
        <v>0</v>
      </c>
      <c r="O150" s="13">
        <v>3475347.2</v>
      </c>
      <c r="P150" s="13">
        <v>0</v>
      </c>
      <c r="Q150" s="13">
        <v>908480</v>
      </c>
      <c r="R150" s="13">
        <v>0</v>
      </c>
      <c r="S150" s="13">
        <v>908480</v>
      </c>
      <c r="T150" s="13">
        <v>0</v>
      </c>
      <c r="U150" s="13">
        <v>460740</v>
      </c>
      <c r="V150" s="13">
        <v>0</v>
      </c>
      <c r="W150" s="13">
        <v>460740</v>
      </c>
      <c r="X150" s="13">
        <v>0</v>
      </c>
      <c r="Y150" s="170"/>
      <c r="Z150" s="172"/>
      <c r="AA150" s="170"/>
      <c r="AB150" s="172"/>
      <c r="AC150" s="283"/>
      <c r="AD150" s="283"/>
      <c r="AE150" s="330"/>
      <c r="AF150" s="330"/>
      <c r="AG150" s="298"/>
      <c r="AH150" s="298"/>
      <c r="AI150" s="298"/>
      <c r="AJ150" s="298"/>
      <c r="AK150" s="298"/>
      <c r="AL150" s="298"/>
      <c r="AM150" s="298"/>
      <c r="AN150" s="298"/>
      <c r="AO150" s="273"/>
      <c r="AP150" s="273"/>
    </row>
    <row r="151" spans="2:42" ht="252" customHeight="1" x14ac:dyDescent="0.3">
      <c r="B151" s="39"/>
      <c r="C151" s="304"/>
      <c r="D151" s="283"/>
      <c r="E151" s="286"/>
      <c r="F151" s="49" t="s">
        <v>13</v>
      </c>
      <c r="G151" s="13">
        <f>M151+Q151+[1]Лист1!C146</f>
        <v>4844567.2</v>
      </c>
      <c r="H151" s="13">
        <f>O151+S151+[1]Лист1!E146</f>
        <v>4844567.2</v>
      </c>
      <c r="I151" s="13">
        <v>0</v>
      </c>
      <c r="J151" s="13">
        <v>0</v>
      </c>
      <c r="K151" s="13">
        <v>0</v>
      </c>
      <c r="L151" s="13">
        <v>0</v>
      </c>
      <c r="M151" s="13">
        <v>3475347.2</v>
      </c>
      <c r="N151" s="13">
        <v>0</v>
      </c>
      <c r="O151" s="13">
        <v>3475347.2</v>
      </c>
      <c r="P151" s="13">
        <v>0</v>
      </c>
      <c r="Q151" s="13">
        <v>908480</v>
      </c>
      <c r="R151" s="13">
        <v>0</v>
      </c>
      <c r="S151" s="13">
        <v>908480</v>
      </c>
      <c r="T151" s="13">
        <v>0</v>
      </c>
      <c r="U151" s="13">
        <v>460740</v>
      </c>
      <c r="V151" s="13">
        <v>0</v>
      </c>
      <c r="W151" s="13">
        <v>460740</v>
      </c>
      <c r="X151" s="13">
        <v>0</v>
      </c>
      <c r="Y151" s="170"/>
      <c r="Z151" s="172"/>
      <c r="AA151" s="170"/>
      <c r="AB151" s="172"/>
      <c r="AC151" s="283"/>
      <c r="AD151" s="283"/>
      <c r="AE151" s="330"/>
      <c r="AF151" s="330"/>
      <c r="AG151" s="298"/>
      <c r="AH151" s="298"/>
      <c r="AI151" s="298"/>
      <c r="AJ151" s="298"/>
      <c r="AK151" s="298"/>
      <c r="AL151" s="298"/>
      <c r="AM151" s="298"/>
      <c r="AN151" s="298"/>
      <c r="AO151" s="273"/>
      <c r="AP151" s="273"/>
    </row>
    <row r="152" spans="2:42" ht="192" customHeight="1" x14ac:dyDescent="0.3">
      <c r="B152" s="39"/>
      <c r="C152" s="304"/>
      <c r="D152" s="283"/>
      <c r="E152" s="286"/>
      <c r="F152" s="49" t="s">
        <v>14</v>
      </c>
      <c r="G152" s="14">
        <v>0</v>
      </c>
      <c r="H152" s="14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70"/>
      <c r="Z152" s="172"/>
      <c r="AA152" s="170"/>
      <c r="AB152" s="172"/>
      <c r="AC152" s="283"/>
      <c r="AD152" s="283"/>
      <c r="AE152" s="330"/>
      <c r="AF152" s="330"/>
      <c r="AG152" s="298"/>
      <c r="AH152" s="298"/>
      <c r="AI152" s="298"/>
      <c r="AJ152" s="298"/>
      <c r="AK152" s="298"/>
      <c r="AL152" s="298"/>
      <c r="AM152" s="298"/>
      <c r="AN152" s="298"/>
      <c r="AO152" s="273"/>
      <c r="AP152" s="273"/>
    </row>
    <row r="153" spans="2:42" ht="308.25" customHeight="1" x14ac:dyDescent="0.3">
      <c r="B153" s="39"/>
      <c r="C153" s="305"/>
      <c r="D153" s="284"/>
      <c r="E153" s="287"/>
      <c r="F153" s="49" t="s">
        <v>15</v>
      </c>
      <c r="G153" s="14">
        <v>0</v>
      </c>
      <c r="H153" s="14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70"/>
      <c r="Z153" s="172"/>
      <c r="AA153" s="170"/>
      <c r="AB153" s="172"/>
      <c r="AC153" s="283"/>
      <c r="AD153" s="283"/>
      <c r="AE153" s="330"/>
      <c r="AF153" s="330"/>
      <c r="AG153" s="298"/>
      <c r="AH153" s="298"/>
      <c r="AI153" s="298"/>
      <c r="AJ153" s="298"/>
      <c r="AK153" s="298"/>
      <c r="AL153" s="298"/>
      <c r="AM153" s="298"/>
      <c r="AN153" s="298"/>
      <c r="AO153" s="273"/>
      <c r="AP153" s="273"/>
    </row>
    <row r="154" spans="2:42" ht="102" customHeight="1" x14ac:dyDescent="0.3">
      <c r="B154" s="79"/>
      <c r="C154" s="275" t="s">
        <v>202</v>
      </c>
      <c r="D154" s="282">
        <v>502</v>
      </c>
      <c r="E154" s="285" t="s">
        <v>218</v>
      </c>
      <c r="F154" s="83" t="s">
        <v>4</v>
      </c>
      <c r="G154" s="13">
        <f>Q154+[1]Лист1!C149</f>
        <v>954728</v>
      </c>
      <c r="H154" s="14">
        <v>764968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764968</v>
      </c>
      <c r="R154" s="16">
        <v>0</v>
      </c>
      <c r="S154" s="16">
        <v>764968</v>
      </c>
      <c r="T154" s="16">
        <v>0</v>
      </c>
      <c r="U154" s="13">
        <v>189760</v>
      </c>
      <c r="V154" s="13">
        <v>0</v>
      </c>
      <c r="W154" s="13">
        <v>189760</v>
      </c>
      <c r="X154" s="13">
        <v>0</v>
      </c>
      <c r="Y154" s="170"/>
      <c r="Z154" s="172"/>
      <c r="AA154" s="170"/>
      <c r="AB154" s="172"/>
      <c r="AC154" s="283"/>
      <c r="AD154" s="283"/>
      <c r="AE154" s="330"/>
      <c r="AF154" s="330"/>
      <c r="AG154" s="298"/>
      <c r="AH154" s="298"/>
      <c r="AI154" s="298"/>
      <c r="AJ154" s="298"/>
      <c r="AK154" s="298"/>
      <c r="AL154" s="298"/>
      <c r="AM154" s="298"/>
      <c r="AN154" s="298"/>
      <c r="AO154" s="273"/>
      <c r="AP154" s="273"/>
    </row>
    <row r="155" spans="2:42" ht="278.25" customHeight="1" x14ac:dyDescent="0.3">
      <c r="B155" s="79"/>
      <c r="C155" s="304"/>
      <c r="D155" s="283"/>
      <c r="E155" s="286"/>
      <c r="F155" s="83" t="s">
        <v>13</v>
      </c>
      <c r="G155" s="13">
        <f>Q155+[1]Лист1!C150</f>
        <v>954728</v>
      </c>
      <c r="H155" s="14">
        <v>764968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764968</v>
      </c>
      <c r="R155" s="16">
        <v>0</v>
      </c>
      <c r="S155" s="16">
        <v>764968</v>
      </c>
      <c r="T155" s="16">
        <v>0</v>
      </c>
      <c r="U155" s="13">
        <v>189760</v>
      </c>
      <c r="V155" s="13">
        <v>0</v>
      </c>
      <c r="W155" s="13">
        <v>189760</v>
      </c>
      <c r="X155" s="13">
        <v>0</v>
      </c>
      <c r="Y155" s="170"/>
      <c r="Z155" s="172"/>
      <c r="AA155" s="170"/>
      <c r="AB155" s="172"/>
      <c r="AC155" s="283"/>
      <c r="AD155" s="283"/>
      <c r="AE155" s="330"/>
      <c r="AF155" s="330"/>
      <c r="AG155" s="298"/>
      <c r="AH155" s="298"/>
      <c r="AI155" s="298"/>
      <c r="AJ155" s="298"/>
      <c r="AK155" s="298"/>
      <c r="AL155" s="298"/>
      <c r="AM155" s="298"/>
      <c r="AN155" s="298"/>
      <c r="AO155" s="273"/>
      <c r="AP155" s="273"/>
    </row>
    <row r="156" spans="2:42" ht="192" customHeight="1" x14ac:dyDescent="0.3">
      <c r="B156" s="79"/>
      <c r="C156" s="304"/>
      <c r="D156" s="283"/>
      <c r="E156" s="286"/>
      <c r="F156" s="83" t="s">
        <v>14</v>
      </c>
      <c r="G156" s="14">
        <v>0</v>
      </c>
      <c r="H156" s="14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3">
        <v>0</v>
      </c>
      <c r="V156" s="13">
        <v>0</v>
      </c>
      <c r="W156" s="13">
        <v>0</v>
      </c>
      <c r="X156" s="13">
        <v>0</v>
      </c>
      <c r="Y156" s="170"/>
      <c r="Z156" s="172"/>
      <c r="AA156" s="170"/>
      <c r="AB156" s="172"/>
      <c r="AC156" s="283"/>
      <c r="AD156" s="283"/>
      <c r="AE156" s="330"/>
      <c r="AF156" s="330"/>
      <c r="AG156" s="298"/>
      <c r="AH156" s="298"/>
      <c r="AI156" s="298"/>
      <c r="AJ156" s="298"/>
      <c r="AK156" s="298"/>
      <c r="AL156" s="298"/>
      <c r="AM156" s="298"/>
      <c r="AN156" s="298"/>
      <c r="AO156" s="273"/>
      <c r="AP156" s="273"/>
    </row>
    <row r="157" spans="2:42" ht="308.25" customHeight="1" x14ac:dyDescent="0.3">
      <c r="B157" s="79"/>
      <c r="C157" s="305"/>
      <c r="D157" s="284"/>
      <c r="E157" s="287"/>
      <c r="F157" s="83" t="s">
        <v>15</v>
      </c>
      <c r="G157" s="14">
        <v>0</v>
      </c>
      <c r="H157" s="14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3">
        <v>0</v>
      </c>
      <c r="V157" s="13">
        <v>0</v>
      </c>
      <c r="W157" s="13">
        <v>0</v>
      </c>
      <c r="X157" s="13">
        <v>0</v>
      </c>
      <c r="Y157" s="170"/>
      <c r="Z157" s="172"/>
      <c r="AA157" s="170"/>
      <c r="AB157" s="172"/>
      <c r="AC157" s="283"/>
      <c r="AD157" s="283"/>
      <c r="AE157" s="330"/>
      <c r="AF157" s="330"/>
      <c r="AG157" s="298"/>
      <c r="AH157" s="298"/>
      <c r="AI157" s="298"/>
      <c r="AJ157" s="298"/>
      <c r="AK157" s="298"/>
      <c r="AL157" s="298"/>
      <c r="AM157" s="298"/>
      <c r="AN157" s="298"/>
      <c r="AO157" s="273"/>
      <c r="AP157" s="273"/>
    </row>
    <row r="158" spans="2:42" ht="192" customHeight="1" x14ac:dyDescent="0.3">
      <c r="B158" s="79"/>
      <c r="C158" s="275" t="s">
        <v>203</v>
      </c>
      <c r="D158" s="282">
        <v>502</v>
      </c>
      <c r="E158" s="285" t="s">
        <v>219</v>
      </c>
      <c r="F158" s="83" t="s">
        <v>4</v>
      </c>
      <c r="G158" s="14">
        <v>5700</v>
      </c>
      <c r="H158" s="14">
        <v>5700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5700</v>
      </c>
      <c r="R158" s="16">
        <v>0</v>
      </c>
      <c r="S158" s="16">
        <v>5700</v>
      </c>
      <c r="T158" s="16">
        <v>0</v>
      </c>
      <c r="U158" s="13">
        <v>0</v>
      </c>
      <c r="V158" s="13">
        <v>0</v>
      </c>
      <c r="W158" s="13">
        <v>0</v>
      </c>
      <c r="X158" s="13">
        <v>0</v>
      </c>
      <c r="Y158" s="170"/>
      <c r="Z158" s="172"/>
      <c r="AA158" s="170"/>
      <c r="AB158" s="172"/>
      <c r="AC158" s="283"/>
      <c r="AD158" s="283"/>
      <c r="AE158" s="330"/>
      <c r="AF158" s="330"/>
      <c r="AG158" s="298"/>
      <c r="AH158" s="298"/>
      <c r="AI158" s="298"/>
      <c r="AJ158" s="298"/>
      <c r="AK158" s="298"/>
      <c r="AL158" s="298"/>
      <c r="AM158" s="298"/>
      <c r="AN158" s="298"/>
      <c r="AO158" s="273"/>
      <c r="AP158" s="273"/>
    </row>
    <row r="159" spans="2:42" ht="192" customHeight="1" x14ac:dyDescent="0.3">
      <c r="B159" s="79"/>
      <c r="C159" s="304"/>
      <c r="D159" s="283"/>
      <c r="E159" s="286"/>
      <c r="F159" s="83" t="s">
        <v>13</v>
      </c>
      <c r="G159" s="14">
        <v>5700</v>
      </c>
      <c r="H159" s="14">
        <v>5700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5700</v>
      </c>
      <c r="R159" s="16">
        <v>0</v>
      </c>
      <c r="S159" s="16">
        <v>5700</v>
      </c>
      <c r="T159" s="16">
        <v>0</v>
      </c>
      <c r="U159" s="13">
        <v>0</v>
      </c>
      <c r="V159" s="13">
        <v>0</v>
      </c>
      <c r="W159" s="13">
        <v>0</v>
      </c>
      <c r="X159" s="13">
        <v>0</v>
      </c>
      <c r="Y159" s="170"/>
      <c r="Z159" s="172"/>
      <c r="AA159" s="170"/>
      <c r="AB159" s="172"/>
      <c r="AC159" s="283"/>
      <c r="AD159" s="283"/>
      <c r="AE159" s="330"/>
      <c r="AF159" s="330"/>
      <c r="AG159" s="298"/>
      <c r="AH159" s="298"/>
      <c r="AI159" s="298"/>
      <c r="AJ159" s="298"/>
      <c r="AK159" s="298"/>
      <c r="AL159" s="298"/>
      <c r="AM159" s="298"/>
      <c r="AN159" s="298"/>
      <c r="AO159" s="273"/>
      <c r="AP159" s="273"/>
    </row>
    <row r="160" spans="2:42" ht="192" customHeight="1" x14ac:dyDescent="0.3">
      <c r="B160" s="79"/>
      <c r="C160" s="304"/>
      <c r="D160" s="283"/>
      <c r="E160" s="286"/>
      <c r="F160" s="83" t="s">
        <v>14</v>
      </c>
      <c r="G160" s="14">
        <v>0</v>
      </c>
      <c r="H160" s="14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3">
        <v>0</v>
      </c>
      <c r="V160" s="13">
        <v>0</v>
      </c>
      <c r="W160" s="13">
        <v>0</v>
      </c>
      <c r="X160" s="13">
        <v>0</v>
      </c>
      <c r="Y160" s="170"/>
      <c r="Z160" s="172"/>
      <c r="AA160" s="170"/>
      <c r="AB160" s="172"/>
      <c r="AC160" s="283"/>
      <c r="AD160" s="283"/>
      <c r="AE160" s="330"/>
      <c r="AF160" s="330"/>
      <c r="AG160" s="298"/>
      <c r="AH160" s="298"/>
      <c r="AI160" s="298"/>
      <c r="AJ160" s="298"/>
      <c r="AK160" s="298"/>
      <c r="AL160" s="298"/>
      <c r="AM160" s="298"/>
      <c r="AN160" s="298"/>
      <c r="AO160" s="273"/>
      <c r="AP160" s="273"/>
    </row>
    <row r="161" spans="2:42" ht="192" customHeight="1" x14ac:dyDescent="0.3">
      <c r="B161" s="79"/>
      <c r="C161" s="305"/>
      <c r="D161" s="284"/>
      <c r="E161" s="287"/>
      <c r="F161" s="83" t="s">
        <v>15</v>
      </c>
      <c r="G161" s="14">
        <v>0</v>
      </c>
      <c r="H161" s="14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3">
        <v>0</v>
      </c>
      <c r="V161" s="13">
        <v>0</v>
      </c>
      <c r="W161" s="13">
        <v>0</v>
      </c>
      <c r="X161" s="13">
        <v>0</v>
      </c>
      <c r="Y161" s="170"/>
      <c r="Z161" s="172"/>
      <c r="AA161" s="170"/>
      <c r="AB161" s="172"/>
      <c r="AC161" s="284"/>
      <c r="AD161" s="284"/>
      <c r="AE161" s="331"/>
      <c r="AF161" s="331"/>
      <c r="AG161" s="299"/>
      <c r="AH161" s="299"/>
      <c r="AI161" s="299"/>
      <c r="AJ161" s="299"/>
      <c r="AK161" s="299"/>
      <c r="AL161" s="299"/>
      <c r="AM161" s="299"/>
      <c r="AN161" s="299"/>
      <c r="AO161" s="274"/>
      <c r="AP161" s="274"/>
    </row>
    <row r="162" spans="2:42" ht="192" customHeight="1" x14ac:dyDescent="0.3">
      <c r="B162" s="87"/>
      <c r="C162" s="275" t="s">
        <v>236</v>
      </c>
      <c r="D162" s="282">
        <v>502</v>
      </c>
      <c r="E162" s="285" t="s">
        <v>262</v>
      </c>
      <c r="F162" s="92" t="s">
        <v>4</v>
      </c>
      <c r="G162" s="14">
        <v>500000</v>
      </c>
      <c r="H162" s="14">
        <v>500000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500000</v>
      </c>
      <c r="V162" s="16">
        <v>0</v>
      </c>
      <c r="W162" s="16">
        <v>500000</v>
      </c>
      <c r="X162" s="16">
        <v>0</v>
      </c>
      <c r="Y162" s="170"/>
      <c r="Z162" s="172"/>
      <c r="AA162" s="170"/>
      <c r="AB162" s="172"/>
      <c r="AC162" s="282" t="s">
        <v>92</v>
      </c>
      <c r="AD162" s="282" t="s">
        <v>40</v>
      </c>
      <c r="AE162" s="329">
        <v>10</v>
      </c>
      <c r="AF162" s="329">
        <v>11.2</v>
      </c>
      <c r="AG162" s="297">
        <v>0.7</v>
      </c>
      <c r="AH162" s="297">
        <v>0.8</v>
      </c>
      <c r="AI162" s="297">
        <v>6</v>
      </c>
      <c r="AJ162" s="297">
        <v>7.4340000000000002</v>
      </c>
      <c r="AK162" s="297">
        <v>0.28000000000000003</v>
      </c>
      <c r="AL162" s="297">
        <v>0.28299999999999997</v>
      </c>
      <c r="AM162" s="297">
        <v>3</v>
      </c>
      <c r="AN162" s="297">
        <v>2.7</v>
      </c>
      <c r="AO162" s="272">
        <v>0</v>
      </c>
      <c r="AP162" s="272">
        <v>0</v>
      </c>
    </row>
    <row r="163" spans="2:42" ht="252" customHeight="1" x14ac:dyDescent="0.3">
      <c r="B163" s="87"/>
      <c r="C163" s="304"/>
      <c r="D163" s="283"/>
      <c r="E163" s="286"/>
      <c r="F163" s="92" t="s">
        <v>13</v>
      </c>
      <c r="G163" s="14">
        <v>500000</v>
      </c>
      <c r="H163" s="14">
        <v>500000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500000</v>
      </c>
      <c r="V163" s="16">
        <v>0</v>
      </c>
      <c r="W163" s="16">
        <v>500000</v>
      </c>
      <c r="X163" s="16">
        <v>0</v>
      </c>
      <c r="Y163" s="170"/>
      <c r="Z163" s="172"/>
      <c r="AA163" s="170"/>
      <c r="AB163" s="172"/>
      <c r="AC163" s="283"/>
      <c r="AD163" s="283"/>
      <c r="AE163" s="330"/>
      <c r="AF163" s="330"/>
      <c r="AG163" s="298"/>
      <c r="AH163" s="298"/>
      <c r="AI163" s="298"/>
      <c r="AJ163" s="298"/>
      <c r="AK163" s="298"/>
      <c r="AL163" s="298"/>
      <c r="AM163" s="298"/>
      <c r="AN163" s="298"/>
      <c r="AO163" s="273"/>
      <c r="AP163" s="273"/>
    </row>
    <row r="164" spans="2:42" ht="192" customHeight="1" x14ac:dyDescent="0.3">
      <c r="B164" s="87"/>
      <c r="C164" s="304"/>
      <c r="D164" s="283"/>
      <c r="E164" s="286"/>
      <c r="F164" s="92" t="s">
        <v>14</v>
      </c>
      <c r="G164" s="14">
        <v>0</v>
      </c>
      <c r="H164" s="14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70"/>
      <c r="Z164" s="172"/>
      <c r="AA164" s="170"/>
      <c r="AB164" s="172"/>
      <c r="AC164" s="283"/>
      <c r="AD164" s="283"/>
      <c r="AE164" s="330"/>
      <c r="AF164" s="330"/>
      <c r="AG164" s="298"/>
      <c r="AH164" s="298"/>
      <c r="AI164" s="298"/>
      <c r="AJ164" s="298"/>
      <c r="AK164" s="298"/>
      <c r="AL164" s="298"/>
      <c r="AM164" s="298"/>
      <c r="AN164" s="298"/>
      <c r="AO164" s="273"/>
      <c r="AP164" s="273"/>
    </row>
    <row r="165" spans="2:42" ht="368.25" customHeight="1" x14ac:dyDescent="0.3">
      <c r="B165" s="87"/>
      <c r="C165" s="305"/>
      <c r="D165" s="284"/>
      <c r="E165" s="287"/>
      <c r="F165" s="92" t="s">
        <v>15</v>
      </c>
      <c r="G165" s="14">
        <v>0</v>
      </c>
      <c r="H165" s="14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70"/>
      <c r="Z165" s="172"/>
      <c r="AA165" s="170"/>
      <c r="AB165" s="172"/>
      <c r="AC165" s="283"/>
      <c r="AD165" s="283"/>
      <c r="AE165" s="330"/>
      <c r="AF165" s="330"/>
      <c r="AG165" s="298"/>
      <c r="AH165" s="298"/>
      <c r="AI165" s="298"/>
      <c r="AJ165" s="298"/>
      <c r="AK165" s="298"/>
      <c r="AL165" s="298"/>
      <c r="AM165" s="298"/>
      <c r="AN165" s="298"/>
      <c r="AO165" s="273"/>
      <c r="AP165" s="273"/>
    </row>
    <row r="166" spans="2:42" ht="132" customHeight="1" x14ac:dyDescent="0.3">
      <c r="B166" s="87"/>
      <c r="C166" s="275" t="s">
        <v>237</v>
      </c>
      <c r="D166" s="282">
        <v>502</v>
      </c>
      <c r="E166" s="285" t="s">
        <v>263</v>
      </c>
      <c r="F166" s="92" t="s">
        <v>4</v>
      </c>
      <c r="G166" s="14">
        <v>20000</v>
      </c>
      <c r="H166" s="14">
        <v>20000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20000</v>
      </c>
      <c r="V166" s="16">
        <v>0</v>
      </c>
      <c r="W166" s="16">
        <v>20000</v>
      </c>
      <c r="X166" s="16">
        <v>0</v>
      </c>
      <c r="Y166" s="170"/>
      <c r="Z166" s="172"/>
      <c r="AA166" s="170"/>
      <c r="AB166" s="172"/>
      <c r="AC166" s="283"/>
      <c r="AD166" s="283"/>
      <c r="AE166" s="330"/>
      <c r="AF166" s="330"/>
      <c r="AG166" s="298"/>
      <c r="AH166" s="298"/>
      <c r="AI166" s="298"/>
      <c r="AJ166" s="298"/>
      <c r="AK166" s="298"/>
      <c r="AL166" s="298"/>
      <c r="AM166" s="298"/>
      <c r="AN166" s="298"/>
      <c r="AO166" s="273"/>
      <c r="AP166" s="273"/>
    </row>
    <row r="167" spans="2:42" ht="263.25" customHeight="1" x14ac:dyDescent="0.3">
      <c r="B167" s="87"/>
      <c r="C167" s="304"/>
      <c r="D167" s="283"/>
      <c r="E167" s="286"/>
      <c r="F167" s="92" t="s">
        <v>13</v>
      </c>
      <c r="G167" s="14">
        <v>20000</v>
      </c>
      <c r="H167" s="14">
        <v>20000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20000</v>
      </c>
      <c r="V167" s="16">
        <v>0</v>
      </c>
      <c r="W167" s="16">
        <v>20000</v>
      </c>
      <c r="X167" s="16">
        <v>0</v>
      </c>
      <c r="Y167" s="170"/>
      <c r="Z167" s="172"/>
      <c r="AA167" s="170"/>
      <c r="AB167" s="172"/>
      <c r="AC167" s="283"/>
      <c r="AD167" s="283"/>
      <c r="AE167" s="330"/>
      <c r="AF167" s="330"/>
      <c r="AG167" s="298"/>
      <c r="AH167" s="298"/>
      <c r="AI167" s="298"/>
      <c r="AJ167" s="298"/>
      <c r="AK167" s="298"/>
      <c r="AL167" s="298"/>
      <c r="AM167" s="298"/>
      <c r="AN167" s="298"/>
      <c r="AO167" s="273"/>
      <c r="AP167" s="273"/>
    </row>
    <row r="168" spans="2:42" ht="169.5" customHeight="1" x14ac:dyDescent="0.3">
      <c r="B168" s="87"/>
      <c r="C168" s="304"/>
      <c r="D168" s="283"/>
      <c r="E168" s="286"/>
      <c r="F168" s="92" t="s">
        <v>14</v>
      </c>
      <c r="G168" s="14">
        <v>0</v>
      </c>
      <c r="H168" s="14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70"/>
      <c r="Z168" s="172"/>
      <c r="AA168" s="170"/>
      <c r="AB168" s="172"/>
      <c r="AC168" s="283"/>
      <c r="AD168" s="283"/>
      <c r="AE168" s="330"/>
      <c r="AF168" s="330"/>
      <c r="AG168" s="298"/>
      <c r="AH168" s="298"/>
      <c r="AI168" s="298"/>
      <c r="AJ168" s="298"/>
      <c r="AK168" s="298"/>
      <c r="AL168" s="298"/>
      <c r="AM168" s="298"/>
      <c r="AN168" s="298"/>
      <c r="AO168" s="273"/>
      <c r="AP168" s="273"/>
    </row>
    <row r="169" spans="2:42" ht="308.25" customHeight="1" x14ac:dyDescent="0.3">
      <c r="B169" s="87"/>
      <c r="C169" s="305"/>
      <c r="D169" s="284"/>
      <c r="E169" s="287"/>
      <c r="F169" s="92" t="s">
        <v>15</v>
      </c>
      <c r="G169" s="14">
        <v>0</v>
      </c>
      <c r="H169" s="14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70"/>
      <c r="Z169" s="172"/>
      <c r="AA169" s="170"/>
      <c r="AB169" s="172"/>
      <c r="AC169" s="284"/>
      <c r="AD169" s="284"/>
      <c r="AE169" s="331"/>
      <c r="AF169" s="331"/>
      <c r="AG169" s="299"/>
      <c r="AH169" s="299"/>
      <c r="AI169" s="299"/>
      <c r="AJ169" s="299"/>
      <c r="AK169" s="299"/>
      <c r="AL169" s="299"/>
      <c r="AM169" s="299"/>
      <c r="AN169" s="299"/>
      <c r="AO169" s="274"/>
      <c r="AP169" s="274"/>
    </row>
    <row r="170" spans="2:42" ht="154.5" customHeight="1" x14ac:dyDescent="0.3">
      <c r="B170" s="87"/>
      <c r="C170" s="275" t="s">
        <v>238</v>
      </c>
      <c r="D170" s="367">
        <v>502</v>
      </c>
      <c r="E170" s="285" t="s">
        <v>264</v>
      </c>
      <c r="F170" s="92" t="s">
        <v>4</v>
      </c>
      <c r="G170" s="14">
        <v>1239046.6299999999</v>
      </c>
      <c r="H170" s="14">
        <v>1239046.6300000001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1239046.6299999999</v>
      </c>
      <c r="V170" s="16">
        <v>0</v>
      </c>
      <c r="W170" s="16">
        <f>W171+W172</f>
        <v>1239046.6300000001</v>
      </c>
      <c r="X170" s="16">
        <v>0</v>
      </c>
      <c r="Y170" s="170"/>
      <c r="Z170" s="172"/>
      <c r="AA170" s="170"/>
      <c r="AB170" s="172"/>
      <c r="AC170" s="282" t="s">
        <v>239</v>
      </c>
      <c r="AD170" s="282" t="s">
        <v>41</v>
      </c>
      <c r="AE170" s="329">
        <v>100</v>
      </c>
      <c r="AF170" s="329">
        <v>0</v>
      </c>
      <c r="AG170" s="297">
        <v>0</v>
      </c>
      <c r="AH170" s="297">
        <v>0</v>
      </c>
      <c r="AI170" s="297">
        <v>0</v>
      </c>
      <c r="AJ170" s="297">
        <v>0</v>
      </c>
      <c r="AK170" s="297">
        <v>0</v>
      </c>
      <c r="AL170" s="297">
        <v>0</v>
      </c>
      <c r="AM170" s="297">
        <v>100</v>
      </c>
      <c r="AN170" s="297">
        <v>100</v>
      </c>
      <c r="AO170" s="272">
        <v>0</v>
      </c>
      <c r="AP170" s="272">
        <v>0</v>
      </c>
    </row>
    <row r="171" spans="2:42" ht="308.25" customHeight="1" x14ac:dyDescent="0.3">
      <c r="B171" s="87"/>
      <c r="C171" s="304"/>
      <c r="D171" s="367"/>
      <c r="E171" s="286"/>
      <c r="F171" s="92" t="s">
        <v>13</v>
      </c>
      <c r="G171" s="14">
        <v>49561.87</v>
      </c>
      <c r="H171" s="14">
        <v>49561.87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49561.87</v>
      </c>
      <c r="V171" s="16">
        <v>0</v>
      </c>
      <c r="W171" s="16">
        <v>49561.87</v>
      </c>
      <c r="X171" s="16">
        <v>0</v>
      </c>
      <c r="Y171" s="170"/>
      <c r="Z171" s="172"/>
      <c r="AA171" s="170"/>
      <c r="AB171" s="172"/>
      <c r="AC171" s="283"/>
      <c r="AD171" s="283"/>
      <c r="AE171" s="330"/>
      <c r="AF171" s="330"/>
      <c r="AG171" s="298"/>
      <c r="AH171" s="298"/>
      <c r="AI171" s="298"/>
      <c r="AJ171" s="298"/>
      <c r="AK171" s="298"/>
      <c r="AL171" s="298"/>
      <c r="AM171" s="298"/>
      <c r="AN171" s="298"/>
      <c r="AO171" s="273"/>
      <c r="AP171" s="273"/>
    </row>
    <row r="172" spans="2:42" ht="195.75" customHeight="1" x14ac:dyDescent="0.3">
      <c r="B172" s="87"/>
      <c r="C172" s="304"/>
      <c r="D172" s="367"/>
      <c r="E172" s="286"/>
      <c r="F172" s="92" t="s">
        <v>14</v>
      </c>
      <c r="G172" s="14">
        <v>1189484.76</v>
      </c>
      <c r="H172" s="14">
        <v>1189484.76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1189484.76</v>
      </c>
      <c r="V172" s="16">
        <v>0</v>
      </c>
      <c r="W172" s="16">
        <v>1189484.76</v>
      </c>
      <c r="X172" s="16">
        <v>0</v>
      </c>
      <c r="Y172" s="170"/>
      <c r="Z172" s="172"/>
      <c r="AA172" s="170"/>
      <c r="AB172" s="172"/>
      <c r="AC172" s="283"/>
      <c r="AD172" s="283"/>
      <c r="AE172" s="330"/>
      <c r="AF172" s="330"/>
      <c r="AG172" s="298"/>
      <c r="AH172" s="298"/>
      <c r="AI172" s="298"/>
      <c r="AJ172" s="298"/>
      <c r="AK172" s="298"/>
      <c r="AL172" s="298"/>
      <c r="AM172" s="298"/>
      <c r="AN172" s="298"/>
      <c r="AO172" s="273"/>
      <c r="AP172" s="273"/>
    </row>
    <row r="173" spans="2:42" ht="409.5" customHeight="1" x14ac:dyDescent="0.3">
      <c r="B173" s="87"/>
      <c r="C173" s="305"/>
      <c r="D173" s="367"/>
      <c r="E173" s="287"/>
      <c r="F173" s="92" t="s">
        <v>15</v>
      </c>
      <c r="G173" s="14">
        <v>0</v>
      </c>
      <c r="H173" s="14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33"/>
      <c r="Z173" s="115"/>
      <c r="AA173" s="133"/>
      <c r="AB173" s="115"/>
      <c r="AC173" s="284"/>
      <c r="AD173" s="284"/>
      <c r="AE173" s="331"/>
      <c r="AF173" s="331"/>
      <c r="AG173" s="299"/>
      <c r="AH173" s="299"/>
      <c r="AI173" s="299"/>
      <c r="AJ173" s="299"/>
      <c r="AK173" s="299"/>
      <c r="AL173" s="299"/>
      <c r="AM173" s="299"/>
      <c r="AN173" s="299"/>
      <c r="AO173" s="274"/>
      <c r="AP173" s="274"/>
    </row>
    <row r="174" spans="2:42" ht="143.25" customHeight="1" x14ac:dyDescent="0.3">
      <c r="B174" s="87"/>
      <c r="C174" s="275" t="s">
        <v>241</v>
      </c>
      <c r="D174" s="282">
        <v>502</v>
      </c>
      <c r="E174" s="285" t="s">
        <v>265</v>
      </c>
      <c r="F174" s="92" t="s">
        <v>4</v>
      </c>
      <c r="G174" s="14">
        <v>600000</v>
      </c>
      <c r="H174" s="14">
        <v>599559.96000000008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600000</v>
      </c>
      <c r="V174" s="16">
        <v>0</v>
      </c>
      <c r="W174" s="16">
        <f>W175+W176</f>
        <v>600000</v>
      </c>
      <c r="X174" s="16">
        <v>0</v>
      </c>
      <c r="Y174" s="133"/>
      <c r="Z174" s="115"/>
      <c r="AA174" s="133"/>
      <c r="AB174" s="115"/>
      <c r="AC174" s="282" t="s">
        <v>240</v>
      </c>
      <c r="AD174" s="282" t="s">
        <v>41</v>
      </c>
      <c r="AE174" s="329">
        <v>100</v>
      </c>
      <c r="AF174" s="329">
        <v>0</v>
      </c>
      <c r="AG174" s="297">
        <v>0</v>
      </c>
      <c r="AH174" s="297">
        <v>0</v>
      </c>
      <c r="AI174" s="297">
        <v>0</v>
      </c>
      <c r="AJ174" s="297">
        <v>0</v>
      </c>
      <c r="AK174" s="297">
        <v>0</v>
      </c>
      <c r="AL174" s="297">
        <v>0</v>
      </c>
      <c r="AM174" s="297">
        <v>100</v>
      </c>
      <c r="AN174" s="297">
        <v>100</v>
      </c>
      <c r="AO174" s="272">
        <v>0</v>
      </c>
      <c r="AP174" s="272">
        <v>0</v>
      </c>
    </row>
    <row r="175" spans="2:42" ht="259.5" customHeight="1" x14ac:dyDescent="0.3">
      <c r="B175" s="87"/>
      <c r="C175" s="304"/>
      <c r="D175" s="283"/>
      <c r="E175" s="286"/>
      <c r="F175" s="92" t="s">
        <v>13</v>
      </c>
      <c r="G175" s="14">
        <v>24422.44</v>
      </c>
      <c r="H175" s="14">
        <v>23982.400000000001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24422.44</v>
      </c>
      <c r="V175" s="16">
        <v>0</v>
      </c>
      <c r="W175" s="16">
        <v>24422.44</v>
      </c>
      <c r="X175" s="16">
        <v>0</v>
      </c>
      <c r="Y175" s="133"/>
      <c r="Z175" s="115"/>
      <c r="AA175" s="133"/>
      <c r="AB175" s="115"/>
      <c r="AC175" s="283"/>
      <c r="AD175" s="283"/>
      <c r="AE175" s="330"/>
      <c r="AF175" s="330"/>
      <c r="AG175" s="298"/>
      <c r="AH175" s="298"/>
      <c r="AI175" s="298"/>
      <c r="AJ175" s="298"/>
      <c r="AK175" s="298"/>
      <c r="AL175" s="298"/>
      <c r="AM175" s="298"/>
      <c r="AN175" s="298"/>
      <c r="AO175" s="273"/>
      <c r="AP175" s="273"/>
    </row>
    <row r="176" spans="2:42" ht="177" customHeight="1" x14ac:dyDescent="0.3">
      <c r="B176" s="87"/>
      <c r="C176" s="304"/>
      <c r="D176" s="283"/>
      <c r="E176" s="286"/>
      <c r="F176" s="92" t="s">
        <v>14</v>
      </c>
      <c r="G176" s="14">
        <v>575577.56000000006</v>
      </c>
      <c r="H176" s="14">
        <v>575577.56000000006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575577.56000000006</v>
      </c>
      <c r="V176" s="16">
        <v>0</v>
      </c>
      <c r="W176" s="16">
        <v>575577.56000000006</v>
      </c>
      <c r="X176" s="16">
        <v>0</v>
      </c>
      <c r="Y176" s="133"/>
      <c r="Z176" s="115"/>
      <c r="AA176" s="133"/>
      <c r="AB176" s="115"/>
      <c r="AC176" s="283"/>
      <c r="AD176" s="283"/>
      <c r="AE176" s="330"/>
      <c r="AF176" s="330"/>
      <c r="AG176" s="298"/>
      <c r="AH176" s="298"/>
      <c r="AI176" s="298"/>
      <c r="AJ176" s="298"/>
      <c r="AK176" s="298"/>
      <c r="AL176" s="298"/>
      <c r="AM176" s="298"/>
      <c r="AN176" s="298"/>
      <c r="AO176" s="273"/>
      <c r="AP176" s="273"/>
    </row>
    <row r="177" spans="2:42" ht="300.75" customHeight="1" x14ac:dyDescent="0.3">
      <c r="B177" s="87"/>
      <c r="C177" s="305"/>
      <c r="D177" s="284"/>
      <c r="E177" s="287"/>
      <c r="F177" s="92" t="s">
        <v>15</v>
      </c>
      <c r="G177" s="14">
        <v>0</v>
      </c>
      <c r="H177" s="14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33"/>
      <c r="Z177" s="115"/>
      <c r="AA177" s="133"/>
      <c r="AB177" s="115"/>
      <c r="AC177" s="284"/>
      <c r="AD177" s="284"/>
      <c r="AE177" s="331"/>
      <c r="AF177" s="331"/>
      <c r="AG177" s="299"/>
      <c r="AH177" s="299"/>
      <c r="AI177" s="299"/>
      <c r="AJ177" s="299"/>
      <c r="AK177" s="299"/>
      <c r="AL177" s="299"/>
      <c r="AM177" s="299"/>
      <c r="AN177" s="299"/>
      <c r="AO177" s="274"/>
      <c r="AP177" s="274"/>
    </row>
    <row r="178" spans="2:42" ht="147" customHeight="1" x14ac:dyDescent="0.3">
      <c r="B178" s="87"/>
      <c r="C178" s="275" t="s">
        <v>242</v>
      </c>
      <c r="D178" s="282">
        <v>502</v>
      </c>
      <c r="E178" s="285" t="s">
        <v>266</v>
      </c>
      <c r="F178" s="92" t="s">
        <v>4</v>
      </c>
      <c r="G178" s="14">
        <v>2014609</v>
      </c>
      <c r="H178" s="14">
        <v>2014609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2014609</v>
      </c>
      <c r="V178" s="16">
        <v>0</v>
      </c>
      <c r="W178" s="16">
        <v>2014609</v>
      </c>
      <c r="X178" s="16">
        <v>0</v>
      </c>
      <c r="Y178" s="133"/>
      <c r="Z178" s="115"/>
      <c r="AA178" s="133"/>
      <c r="AB178" s="115"/>
      <c r="AC178" s="282" t="s">
        <v>92</v>
      </c>
      <c r="AD178" s="282" t="s">
        <v>40</v>
      </c>
      <c r="AE178" s="329">
        <v>10</v>
      </c>
      <c r="AF178" s="329">
        <v>11.2</v>
      </c>
      <c r="AG178" s="297">
        <v>0.7</v>
      </c>
      <c r="AH178" s="297">
        <v>0.8</v>
      </c>
      <c r="AI178" s="297">
        <v>6</v>
      </c>
      <c r="AJ178" s="297">
        <v>7.4340000000000002</v>
      </c>
      <c r="AK178" s="297">
        <v>0.28000000000000003</v>
      </c>
      <c r="AL178" s="297">
        <v>0.28299999999999997</v>
      </c>
      <c r="AM178" s="297">
        <v>3</v>
      </c>
      <c r="AN178" s="297">
        <v>2.7</v>
      </c>
      <c r="AO178" s="272">
        <v>1</v>
      </c>
      <c r="AP178" s="272">
        <v>3.9</v>
      </c>
    </row>
    <row r="179" spans="2:42" ht="300.75" customHeight="1" x14ac:dyDescent="0.3">
      <c r="B179" s="87"/>
      <c r="C179" s="304"/>
      <c r="D179" s="283"/>
      <c r="E179" s="286"/>
      <c r="F179" s="92" t="s">
        <v>13</v>
      </c>
      <c r="G179" s="14">
        <v>2014609</v>
      </c>
      <c r="H179" s="14">
        <v>2014609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2014609</v>
      </c>
      <c r="V179" s="16">
        <v>0</v>
      </c>
      <c r="W179" s="16">
        <v>2014609</v>
      </c>
      <c r="X179" s="16">
        <v>0</v>
      </c>
      <c r="Y179" s="133"/>
      <c r="Z179" s="115"/>
      <c r="AA179" s="133"/>
      <c r="AB179" s="115"/>
      <c r="AC179" s="283"/>
      <c r="AD179" s="283"/>
      <c r="AE179" s="330"/>
      <c r="AF179" s="330"/>
      <c r="AG179" s="298"/>
      <c r="AH179" s="298"/>
      <c r="AI179" s="298"/>
      <c r="AJ179" s="298"/>
      <c r="AK179" s="298"/>
      <c r="AL179" s="298"/>
      <c r="AM179" s="298"/>
      <c r="AN179" s="298"/>
      <c r="AO179" s="273"/>
      <c r="AP179" s="273"/>
    </row>
    <row r="180" spans="2:42" ht="173.25" customHeight="1" x14ac:dyDescent="0.3">
      <c r="B180" s="87"/>
      <c r="C180" s="304"/>
      <c r="D180" s="283"/>
      <c r="E180" s="286"/>
      <c r="F180" s="92" t="s">
        <v>14</v>
      </c>
      <c r="G180" s="14">
        <v>0</v>
      </c>
      <c r="H180" s="14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33"/>
      <c r="Z180" s="115"/>
      <c r="AA180" s="133"/>
      <c r="AB180" s="115"/>
      <c r="AC180" s="283"/>
      <c r="AD180" s="283"/>
      <c r="AE180" s="330"/>
      <c r="AF180" s="330"/>
      <c r="AG180" s="298"/>
      <c r="AH180" s="298"/>
      <c r="AI180" s="298"/>
      <c r="AJ180" s="298"/>
      <c r="AK180" s="298"/>
      <c r="AL180" s="298"/>
      <c r="AM180" s="298"/>
      <c r="AN180" s="298"/>
      <c r="AO180" s="273"/>
      <c r="AP180" s="273"/>
    </row>
    <row r="181" spans="2:42" ht="315.75" customHeight="1" x14ac:dyDescent="0.3">
      <c r="B181" s="87"/>
      <c r="C181" s="305"/>
      <c r="D181" s="284"/>
      <c r="E181" s="287"/>
      <c r="F181" s="92" t="s">
        <v>15</v>
      </c>
      <c r="G181" s="14">
        <v>0</v>
      </c>
      <c r="H181" s="14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33"/>
      <c r="Z181" s="115"/>
      <c r="AA181" s="133"/>
      <c r="AB181" s="115"/>
      <c r="AC181" s="283"/>
      <c r="AD181" s="283"/>
      <c r="AE181" s="330"/>
      <c r="AF181" s="330"/>
      <c r="AG181" s="298"/>
      <c r="AH181" s="298"/>
      <c r="AI181" s="298"/>
      <c r="AJ181" s="298"/>
      <c r="AK181" s="298"/>
      <c r="AL181" s="298"/>
      <c r="AM181" s="298"/>
      <c r="AN181" s="298"/>
      <c r="AO181" s="273"/>
      <c r="AP181" s="273"/>
    </row>
    <row r="182" spans="2:42" ht="133.5" customHeight="1" x14ac:dyDescent="0.65">
      <c r="B182" s="161"/>
      <c r="C182" s="275" t="s">
        <v>292</v>
      </c>
      <c r="D182" s="155">
        <v>502</v>
      </c>
      <c r="E182" s="158" t="s">
        <v>155</v>
      </c>
      <c r="F182" s="162" t="s">
        <v>4</v>
      </c>
      <c r="G182" s="208">
        <v>520378.75</v>
      </c>
      <c r="H182" s="208">
        <v>0</v>
      </c>
      <c r="I182" s="98">
        <v>0</v>
      </c>
      <c r="J182" s="98">
        <v>0</v>
      </c>
      <c r="K182" s="98">
        <v>0</v>
      </c>
      <c r="L182" s="98">
        <v>0</v>
      </c>
      <c r="M182" s="98">
        <v>0</v>
      </c>
      <c r="N182" s="98">
        <v>0</v>
      </c>
      <c r="O182" s="98">
        <v>0</v>
      </c>
      <c r="P182" s="98">
        <v>0</v>
      </c>
      <c r="Q182" s="98">
        <v>0</v>
      </c>
      <c r="R182" s="98">
        <v>0</v>
      </c>
      <c r="S182" s="98">
        <v>0</v>
      </c>
      <c r="T182" s="98">
        <v>0</v>
      </c>
      <c r="U182" s="98">
        <v>0</v>
      </c>
      <c r="V182" s="98">
        <v>0</v>
      </c>
      <c r="W182" s="98">
        <v>0</v>
      </c>
      <c r="X182" s="98">
        <v>0</v>
      </c>
      <c r="Y182" s="213">
        <v>520378.75</v>
      </c>
      <c r="Z182" s="210">
        <v>0</v>
      </c>
      <c r="AA182" s="209">
        <v>520378.75</v>
      </c>
      <c r="AB182" s="210">
        <v>0</v>
      </c>
      <c r="AC182" s="283"/>
      <c r="AD182" s="283"/>
      <c r="AE182" s="330"/>
      <c r="AF182" s="330"/>
      <c r="AG182" s="298"/>
      <c r="AH182" s="298"/>
      <c r="AI182" s="298"/>
      <c r="AJ182" s="298"/>
      <c r="AK182" s="298"/>
      <c r="AL182" s="298"/>
      <c r="AM182" s="298"/>
      <c r="AN182" s="298"/>
      <c r="AO182" s="242"/>
      <c r="AP182" s="242"/>
    </row>
    <row r="183" spans="2:42" ht="228" customHeight="1" x14ac:dyDescent="0.65">
      <c r="B183" s="161"/>
      <c r="C183" s="276"/>
      <c r="D183" s="155"/>
      <c r="E183" s="158"/>
      <c r="F183" s="162" t="s">
        <v>13</v>
      </c>
      <c r="G183" s="208">
        <v>520378.75</v>
      </c>
      <c r="H183" s="208">
        <v>0</v>
      </c>
      <c r="I183" s="98">
        <v>0</v>
      </c>
      <c r="J183" s="98">
        <v>0</v>
      </c>
      <c r="K183" s="98">
        <v>0</v>
      </c>
      <c r="L183" s="98">
        <v>0</v>
      </c>
      <c r="M183" s="98">
        <v>0</v>
      </c>
      <c r="N183" s="98">
        <v>0</v>
      </c>
      <c r="O183" s="98">
        <v>0</v>
      </c>
      <c r="P183" s="98">
        <v>0</v>
      </c>
      <c r="Q183" s="98">
        <v>0</v>
      </c>
      <c r="R183" s="98">
        <v>0</v>
      </c>
      <c r="S183" s="98">
        <v>0</v>
      </c>
      <c r="T183" s="98">
        <v>0</v>
      </c>
      <c r="U183" s="98">
        <v>0</v>
      </c>
      <c r="V183" s="98">
        <v>0</v>
      </c>
      <c r="W183" s="98">
        <v>0</v>
      </c>
      <c r="X183" s="98">
        <v>0</v>
      </c>
      <c r="Y183" s="213">
        <v>520378.75</v>
      </c>
      <c r="Z183" s="210">
        <v>0</v>
      </c>
      <c r="AA183" s="209">
        <v>520378.75</v>
      </c>
      <c r="AB183" s="210">
        <v>0</v>
      </c>
      <c r="AC183" s="283"/>
      <c r="AD183" s="283"/>
      <c r="AE183" s="330"/>
      <c r="AF183" s="330"/>
      <c r="AG183" s="298"/>
      <c r="AH183" s="298"/>
      <c r="AI183" s="298"/>
      <c r="AJ183" s="298"/>
      <c r="AK183" s="298"/>
      <c r="AL183" s="298"/>
      <c r="AM183" s="298"/>
      <c r="AN183" s="298"/>
      <c r="AO183" s="242"/>
      <c r="AP183" s="242"/>
    </row>
    <row r="184" spans="2:42" ht="168" customHeight="1" x14ac:dyDescent="0.65">
      <c r="B184" s="161"/>
      <c r="C184" s="276"/>
      <c r="D184" s="155"/>
      <c r="E184" s="158"/>
      <c r="F184" s="162" t="s">
        <v>14</v>
      </c>
      <c r="G184" s="208">
        <v>0</v>
      </c>
      <c r="H184" s="208">
        <v>0</v>
      </c>
      <c r="I184" s="98">
        <v>0</v>
      </c>
      <c r="J184" s="98">
        <v>0</v>
      </c>
      <c r="K184" s="98">
        <v>0</v>
      </c>
      <c r="L184" s="98">
        <v>0</v>
      </c>
      <c r="M184" s="98">
        <v>0</v>
      </c>
      <c r="N184" s="98">
        <v>0</v>
      </c>
      <c r="O184" s="98">
        <v>0</v>
      </c>
      <c r="P184" s="98">
        <v>0</v>
      </c>
      <c r="Q184" s="98">
        <v>0</v>
      </c>
      <c r="R184" s="98">
        <v>0</v>
      </c>
      <c r="S184" s="98">
        <v>0</v>
      </c>
      <c r="T184" s="98">
        <v>0</v>
      </c>
      <c r="U184" s="98">
        <v>0</v>
      </c>
      <c r="V184" s="98">
        <v>0</v>
      </c>
      <c r="W184" s="98">
        <v>0</v>
      </c>
      <c r="X184" s="98">
        <v>0</v>
      </c>
      <c r="Y184" s="209">
        <v>0</v>
      </c>
      <c r="Z184" s="210"/>
      <c r="AA184" s="209"/>
      <c r="AB184" s="210"/>
      <c r="AC184" s="283"/>
      <c r="AD184" s="283"/>
      <c r="AE184" s="330"/>
      <c r="AF184" s="330"/>
      <c r="AG184" s="298"/>
      <c r="AH184" s="298"/>
      <c r="AI184" s="298"/>
      <c r="AJ184" s="298"/>
      <c r="AK184" s="298"/>
      <c r="AL184" s="298"/>
      <c r="AM184" s="298"/>
      <c r="AN184" s="298"/>
      <c r="AO184" s="242"/>
      <c r="AP184" s="242"/>
    </row>
    <row r="185" spans="2:42" ht="248.25" customHeight="1" x14ac:dyDescent="0.65">
      <c r="B185" s="161"/>
      <c r="C185" s="161"/>
      <c r="D185" s="155"/>
      <c r="E185" s="158"/>
      <c r="F185" s="162" t="s">
        <v>15</v>
      </c>
      <c r="G185" s="208">
        <v>0</v>
      </c>
      <c r="H185" s="208">
        <v>0</v>
      </c>
      <c r="I185" s="98">
        <v>0</v>
      </c>
      <c r="J185" s="98">
        <v>0</v>
      </c>
      <c r="K185" s="98">
        <v>0</v>
      </c>
      <c r="L185" s="98">
        <v>0</v>
      </c>
      <c r="M185" s="98">
        <v>0</v>
      </c>
      <c r="N185" s="98">
        <v>0</v>
      </c>
      <c r="O185" s="98">
        <v>0</v>
      </c>
      <c r="P185" s="98">
        <v>0</v>
      </c>
      <c r="Q185" s="98">
        <v>0</v>
      </c>
      <c r="R185" s="98">
        <v>0</v>
      </c>
      <c r="S185" s="98">
        <v>0</v>
      </c>
      <c r="T185" s="98">
        <v>0</v>
      </c>
      <c r="U185" s="98">
        <v>0</v>
      </c>
      <c r="V185" s="98">
        <v>0</v>
      </c>
      <c r="W185" s="98">
        <v>0</v>
      </c>
      <c r="X185" s="98">
        <v>0</v>
      </c>
      <c r="Y185" s="209">
        <v>0</v>
      </c>
      <c r="Z185" s="210">
        <v>0</v>
      </c>
      <c r="AA185" s="209">
        <v>0</v>
      </c>
      <c r="AB185" s="210">
        <v>0</v>
      </c>
      <c r="AC185" s="283"/>
      <c r="AD185" s="283"/>
      <c r="AE185" s="330"/>
      <c r="AF185" s="330"/>
      <c r="AG185" s="298"/>
      <c r="AH185" s="298"/>
      <c r="AI185" s="298"/>
      <c r="AJ185" s="298"/>
      <c r="AK185" s="298"/>
      <c r="AL185" s="298"/>
      <c r="AM185" s="298"/>
      <c r="AN185" s="298"/>
      <c r="AO185" s="242"/>
      <c r="AP185" s="242"/>
    </row>
    <row r="186" spans="2:42" ht="156" customHeight="1" x14ac:dyDescent="0.65">
      <c r="B186" s="161"/>
      <c r="C186" s="275" t="s">
        <v>293</v>
      </c>
      <c r="D186" s="154">
        <v>502</v>
      </c>
      <c r="E186" s="157" t="s">
        <v>156</v>
      </c>
      <c r="F186" s="162" t="s">
        <v>4</v>
      </c>
      <c r="G186" s="208">
        <v>599721.76</v>
      </c>
      <c r="H186" s="208">
        <v>0</v>
      </c>
      <c r="I186" s="98">
        <v>0</v>
      </c>
      <c r="J186" s="98">
        <v>0</v>
      </c>
      <c r="K186" s="98">
        <v>0</v>
      </c>
      <c r="L186" s="98">
        <v>0</v>
      </c>
      <c r="M186" s="98">
        <v>0</v>
      </c>
      <c r="N186" s="98">
        <v>0</v>
      </c>
      <c r="O186" s="98">
        <v>0</v>
      </c>
      <c r="P186" s="98">
        <v>0</v>
      </c>
      <c r="Q186" s="98">
        <v>0</v>
      </c>
      <c r="R186" s="98">
        <v>0</v>
      </c>
      <c r="S186" s="98">
        <v>0</v>
      </c>
      <c r="T186" s="98">
        <v>0</v>
      </c>
      <c r="U186" s="98">
        <v>0</v>
      </c>
      <c r="V186" s="98">
        <v>0</v>
      </c>
      <c r="W186" s="98">
        <v>0</v>
      </c>
      <c r="X186" s="98">
        <v>0</v>
      </c>
      <c r="Y186" s="213">
        <v>599721.76</v>
      </c>
      <c r="Z186" s="210">
        <v>0</v>
      </c>
      <c r="AA186" s="209">
        <v>599721.76</v>
      </c>
      <c r="AB186" s="210">
        <v>0</v>
      </c>
      <c r="AC186" s="283"/>
      <c r="AD186" s="283"/>
      <c r="AE186" s="330"/>
      <c r="AF186" s="330"/>
      <c r="AG186" s="298"/>
      <c r="AH186" s="298"/>
      <c r="AI186" s="298"/>
      <c r="AJ186" s="298"/>
      <c r="AK186" s="298"/>
      <c r="AL186" s="298"/>
      <c r="AM186" s="298"/>
      <c r="AN186" s="298"/>
      <c r="AO186" s="242"/>
      <c r="AP186" s="242"/>
    </row>
    <row r="187" spans="2:42" ht="231" customHeight="1" x14ac:dyDescent="0.65">
      <c r="B187" s="161"/>
      <c r="C187" s="276"/>
      <c r="D187" s="155"/>
      <c r="E187" s="158"/>
      <c r="F187" s="162" t="s">
        <v>13</v>
      </c>
      <c r="G187" s="208">
        <v>599721.76</v>
      </c>
      <c r="H187" s="208">
        <v>0</v>
      </c>
      <c r="I187" s="98">
        <v>0</v>
      </c>
      <c r="J187" s="98">
        <v>0</v>
      </c>
      <c r="K187" s="98">
        <v>0</v>
      </c>
      <c r="L187" s="98">
        <v>0</v>
      </c>
      <c r="M187" s="98">
        <v>0</v>
      </c>
      <c r="N187" s="98">
        <v>0</v>
      </c>
      <c r="O187" s="98">
        <v>0</v>
      </c>
      <c r="P187" s="98">
        <v>0</v>
      </c>
      <c r="Q187" s="98">
        <v>0</v>
      </c>
      <c r="R187" s="98">
        <v>0</v>
      </c>
      <c r="S187" s="98">
        <v>0</v>
      </c>
      <c r="T187" s="98">
        <v>0</v>
      </c>
      <c r="U187" s="98">
        <v>0</v>
      </c>
      <c r="V187" s="98">
        <v>0</v>
      </c>
      <c r="W187" s="98">
        <v>0</v>
      </c>
      <c r="X187" s="98">
        <v>0</v>
      </c>
      <c r="Y187" s="213">
        <v>599721.76</v>
      </c>
      <c r="Z187" s="210">
        <v>0</v>
      </c>
      <c r="AA187" s="209">
        <v>599721.76</v>
      </c>
      <c r="AB187" s="210">
        <v>0</v>
      </c>
      <c r="AC187" s="283"/>
      <c r="AD187" s="283"/>
      <c r="AE187" s="330"/>
      <c r="AF187" s="330"/>
      <c r="AG187" s="298"/>
      <c r="AH187" s="298"/>
      <c r="AI187" s="298"/>
      <c r="AJ187" s="298"/>
      <c r="AK187" s="298"/>
      <c r="AL187" s="298"/>
      <c r="AM187" s="298"/>
      <c r="AN187" s="298"/>
      <c r="AO187" s="242"/>
      <c r="AP187" s="242"/>
    </row>
    <row r="188" spans="2:42" ht="195.75" customHeight="1" x14ac:dyDescent="0.65">
      <c r="B188" s="161"/>
      <c r="C188" s="276"/>
      <c r="D188" s="155"/>
      <c r="E188" s="158"/>
      <c r="F188" s="162" t="s">
        <v>14</v>
      </c>
      <c r="G188" s="208">
        <v>0</v>
      </c>
      <c r="H188" s="208">
        <v>0</v>
      </c>
      <c r="I188" s="98">
        <v>0</v>
      </c>
      <c r="J188" s="98">
        <v>0</v>
      </c>
      <c r="K188" s="98">
        <v>0</v>
      </c>
      <c r="L188" s="98">
        <v>0</v>
      </c>
      <c r="M188" s="98">
        <v>0</v>
      </c>
      <c r="N188" s="98">
        <v>0</v>
      </c>
      <c r="O188" s="98">
        <v>0</v>
      </c>
      <c r="P188" s="98">
        <v>0</v>
      </c>
      <c r="Q188" s="98">
        <v>0</v>
      </c>
      <c r="R188" s="98">
        <v>0</v>
      </c>
      <c r="S188" s="98">
        <v>0</v>
      </c>
      <c r="T188" s="98">
        <v>0</v>
      </c>
      <c r="U188" s="98">
        <v>0</v>
      </c>
      <c r="V188" s="98">
        <v>0</v>
      </c>
      <c r="W188" s="98">
        <v>0</v>
      </c>
      <c r="X188" s="98">
        <v>0</v>
      </c>
      <c r="Y188" s="209">
        <v>0</v>
      </c>
      <c r="Z188" s="210">
        <v>0</v>
      </c>
      <c r="AA188" s="209">
        <v>0</v>
      </c>
      <c r="AB188" s="210">
        <v>0</v>
      </c>
      <c r="AC188" s="283"/>
      <c r="AD188" s="283"/>
      <c r="AE188" s="330"/>
      <c r="AF188" s="330"/>
      <c r="AG188" s="298"/>
      <c r="AH188" s="298"/>
      <c r="AI188" s="298"/>
      <c r="AJ188" s="298"/>
      <c r="AK188" s="298"/>
      <c r="AL188" s="298"/>
      <c r="AM188" s="298"/>
      <c r="AN188" s="298"/>
      <c r="AO188" s="242"/>
      <c r="AP188" s="242"/>
    </row>
    <row r="189" spans="2:42" ht="315.75" customHeight="1" x14ac:dyDescent="0.65">
      <c r="B189" s="161"/>
      <c r="C189" s="161"/>
      <c r="D189" s="155"/>
      <c r="E189" s="158"/>
      <c r="F189" s="162" t="s">
        <v>15</v>
      </c>
      <c r="G189" s="208">
        <v>0</v>
      </c>
      <c r="H189" s="208">
        <v>0</v>
      </c>
      <c r="I189" s="98">
        <v>0</v>
      </c>
      <c r="J189" s="98">
        <v>0</v>
      </c>
      <c r="K189" s="98">
        <v>0</v>
      </c>
      <c r="L189" s="98">
        <v>0</v>
      </c>
      <c r="M189" s="98">
        <v>0</v>
      </c>
      <c r="N189" s="98">
        <v>0</v>
      </c>
      <c r="O189" s="98">
        <v>0</v>
      </c>
      <c r="P189" s="98">
        <v>0</v>
      </c>
      <c r="Q189" s="98">
        <v>0</v>
      </c>
      <c r="R189" s="98">
        <v>0</v>
      </c>
      <c r="S189" s="98">
        <v>0</v>
      </c>
      <c r="T189" s="98">
        <v>0</v>
      </c>
      <c r="U189" s="98">
        <v>0</v>
      </c>
      <c r="V189" s="98">
        <v>0</v>
      </c>
      <c r="W189" s="98">
        <v>0</v>
      </c>
      <c r="X189" s="98">
        <v>0</v>
      </c>
      <c r="Y189" s="209">
        <v>0</v>
      </c>
      <c r="Z189" s="210">
        <v>0</v>
      </c>
      <c r="AA189" s="209">
        <v>0</v>
      </c>
      <c r="AB189" s="210">
        <v>0</v>
      </c>
      <c r="AC189" s="283"/>
      <c r="AD189" s="283"/>
      <c r="AE189" s="330"/>
      <c r="AF189" s="330"/>
      <c r="AG189" s="298"/>
      <c r="AH189" s="298"/>
      <c r="AI189" s="298"/>
      <c r="AJ189" s="298"/>
      <c r="AK189" s="298"/>
      <c r="AL189" s="298"/>
      <c r="AM189" s="298"/>
      <c r="AN189" s="298"/>
      <c r="AO189" s="242"/>
      <c r="AP189" s="242"/>
    </row>
    <row r="190" spans="2:42" ht="130.5" customHeight="1" x14ac:dyDescent="0.65">
      <c r="B190" s="161"/>
      <c r="C190" s="160" t="s">
        <v>294</v>
      </c>
      <c r="D190" s="154">
        <v>502</v>
      </c>
      <c r="E190" s="157" t="s">
        <v>295</v>
      </c>
      <c r="F190" s="162" t="s">
        <v>4</v>
      </c>
      <c r="G190" s="208">
        <v>107200</v>
      </c>
      <c r="H190" s="208">
        <v>0</v>
      </c>
      <c r="I190" s="98">
        <v>0</v>
      </c>
      <c r="J190" s="98">
        <v>0</v>
      </c>
      <c r="K190" s="98">
        <v>0</v>
      </c>
      <c r="L190" s="98">
        <v>0</v>
      </c>
      <c r="M190" s="98">
        <v>0</v>
      </c>
      <c r="N190" s="98">
        <v>0</v>
      </c>
      <c r="O190" s="98">
        <v>0</v>
      </c>
      <c r="P190" s="98">
        <v>0</v>
      </c>
      <c r="Q190" s="98">
        <v>0</v>
      </c>
      <c r="R190" s="98">
        <v>0</v>
      </c>
      <c r="S190" s="98">
        <v>0</v>
      </c>
      <c r="T190" s="98">
        <v>0</v>
      </c>
      <c r="U190" s="98">
        <v>0</v>
      </c>
      <c r="V190" s="98">
        <v>0</v>
      </c>
      <c r="W190" s="98">
        <v>0</v>
      </c>
      <c r="X190" s="98">
        <v>0</v>
      </c>
      <c r="Y190" s="213">
        <v>107200</v>
      </c>
      <c r="Z190" s="210">
        <v>0</v>
      </c>
      <c r="AA190" s="209">
        <v>107200</v>
      </c>
      <c r="AB190" s="210">
        <v>0</v>
      </c>
      <c r="AC190" s="283"/>
      <c r="AD190" s="283"/>
      <c r="AE190" s="330"/>
      <c r="AF190" s="330"/>
      <c r="AG190" s="298"/>
      <c r="AH190" s="298"/>
      <c r="AI190" s="298"/>
      <c r="AJ190" s="298"/>
      <c r="AK190" s="298"/>
      <c r="AL190" s="298"/>
      <c r="AM190" s="298"/>
      <c r="AN190" s="298"/>
      <c r="AO190" s="242"/>
      <c r="AP190" s="242"/>
    </row>
    <row r="191" spans="2:42" ht="248.25" customHeight="1" x14ac:dyDescent="0.65">
      <c r="B191" s="161"/>
      <c r="C191" s="161"/>
      <c r="D191" s="155"/>
      <c r="E191" s="158"/>
      <c r="F191" s="162" t="s">
        <v>13</v>
      </c>
      <c r="G191" s="208">
        <v>107200</v>
      </c>
      <c r="H191" s="208">
        <v>0</v>
      </c>
      <c r="I191" s="98">
        <v>0</v>
      </c>
      <c r="J191" s="98">
        <v>0</v>
      </c>
      <c r="K191" s="98">
        <v>0</v>
      </c>
      <c r="L191" s="98">
        <v>0</v>
      </c>
      <c r="M191" s="98">
        <v>0</v>
      </c>
      <c r="N191" s="98">
        <v>0</v>
      </c>
      <c r="O191" s="98">
        <v>0</v>
      </c>
      <c r="P191" s="98">
        <v>0</v>
      </c>
      <c r="Q191" s="98">
        <v>0</v>
      </c>
      <c r="R191" s="98">
        <v>0</v>
      </c>
      <c r="S191" s="98">
        <v>0</v>
      </c>
      <c r="T191" s="98">
        <v>0</v>
      </c>
      <c r="U191" s="98">
        <v>0</v>
      </c>
      <c r="V191" s="98">
        <v>0</v>
      </c>
      <c r="W191" s="98">
        <v>0</v>
      </c>
      <c r="X191" s="98">
        <v>0</v>
      </c>
      <c r="Y191" s="213">
        <v>107200</v>
      </c>
      <c r="Z191" s="210">
        <v>0</v>
      </c>
      <c r="AA191" s="209">
        <v>107200</v>
      </c>
      <c r="AB191" s="210">
        <v>0</v>
      </c>
      <c r="AC191" s="283"/>
      <c r="AD191" s="283"/>
      <c r="AE191" s="330"/>
      <c r="AF191" s="330"/>
      <c r="AG191" s="298"/>
      <c r="AH191" s="298"/>
      <c r="AI191" s="298"/>
      <c r="AJ191" s="298"/>
      <c r="AK191" s="298"/>
      <c r="AL191" s="298"/>
      <c r="AM191" s="298"/>
      <c r="AN191" s="298"/>
      <c r="AO191" s="242"/>
      <c r="AP191" s="242"/>
    </row>
    <row r="192" spans="2:42" ht="158.25" customHeight="1" x14ac:dyDescent="0.65">
      <c r="B192" s="161"/>
      <c r="C192" s="161"/>
      <c r="D192" s="155"/>
      <c r="E192" s="158"/>
      <c r="F192" s="162" t="s">
        <v>14</v>
      </c>
      <c r="G192" s="208">
        <v>0</v>
      </c>
      <c r="H192" s="208">
        <v>0</v>
      </c>
      <c r="I192" s="98">
        <v>0</v>
      </c>
      <c r="J192" s="98">
        <v>0</v>
      </c>
      <c r="K192" s="98">
        <v>0</v>
      </c>
      <c r="L192" s="98">
        <v>0</v>
      </c>
      <c r="M192" s="98">
        <v>0</v>
      </c>
      <c r="N192" s="98">
        <v>0</v>
      </c>
      <c r="O192" s="98">
        <v>0</v>
      </c>
      <c r="P192" s="98">
        <v>0</v>
      </c>
      <c r="Q192" s="98">
        <v>0</v>
      </c>
      <c r="R192" s="98">
        <v>0</v>
      </c>
      <c r="S192" s="98">
        <v>0</v>
      </c>
      <c r="T192" s="98">
        <v>0</v>
      </c>
      <c r="U192" s="98">
        <v>0</v>
      </c>
      <c r="V192" s="98">
        <v>0</v>
      </c>
      <c r="W192" s="98">
        <v>0</v>
      </c>
      <c r="X192" s="98">
        <v>0</v>
      </c>
      <c r="Y192" s="209">
        <v>0</v>
      </c>
      <c r="Z192" s="210">
        <v>0</v>
      </c>
      <c r="AA192" s="209">
        <v>0</v>
      </c>
      <c r="AB192" s="210">
        <v>0</v>
      </c>
      <c r="AC192" s="283"/>
      <c r="AD192" s="283"/>
      <c r="AE192" s="330"/>
      <c r="AF192" s="330"/>
      <c r="AG192" s="298"/>
      <c r="AH192" s="298"/>
      <c r="AI192" s="298"/>
      <c r="AJ192" s="298"/>
      <c r="AK192" s="298"/>
      <c r="AL192" s="298"/>
      <c r="AM192" s="298"/>
      <c r="AN192" s="298"/>
      <c r="AO192" s="242"/>
      <c r="AP192" s="242"/>
    </row>
    <row r="193" spans="2:42" ht="315.75" customHeight="1" x14ac:dyDescent="0.65">
      <c r="B193" s="161"/>
      <c r="C193" s="161"/>
      <c r="D193" s="155"/>
      <c r="E193" s="158"/>
      <c r="F193" s="162" t="s">
        <v>15</v>
      </c>
      <c r="G193" s="208">
        <v>0</v>
      </c>
      <c r="H193" s="208">
        <v>0</v>
      </c>
      <c r="I193" s="98">
        <v>0</v>
      </c>
      <c r="J193" s="98">
        <v>0</v>
      </c>
      <c r="K193" s="98">
        <v>0</v>
      </c>
      <c r="L193" s="98">
        <v>0</v>
      </c>
      <c r="M193" s="98">
        <v>0</v>
      </c>
      <c r="N193" s="98">
        <v>0</v>
      </c>
      <c r="O193" s="98">
        <v>0</v>
      </c>
      <c r="P193" s="98">
        <v>0</v>
      </c>
      <c r="Q193" s="98">
        <v>0</v>
      </c>
      <c r="R193" s="98">
        <v>0</v>
      </c>
      <c r="S193" s="98">
        <v>0</v>
      </c>
      <c r="T193" s="98">
        <v>0</v>
      </c>
      <c r="U193" s="98">
        <v>0</v>
      </c>
      <c r="V193" s="98">
        <v>0</v>
      </c>
      <c r="W193" s="98">
        <v>0</v>
      </c>
      <c r="X193" s="98">
        <v>0</v>
      </c>
      <c r="Y193" s="209">
        <v>0</v>
      </c>
      <c r="Z193" s="210">
        <v>0</v>
      </c>
      <c r="AA193" s="209">
        <v>0</v>
      </c>
      <c r="AB193" s="210">
        <v>0</v>
      </c>
      <c r="AC193" s="283"/>
      <c r="AD193" s="283"/>
      <c r="AE193" s="330"/>
      <c r="AF193" s="330"/>
      <c r="AG193" s="298"/>
      <c r="AH193" s="298"/>
      <c r="AI193" s="298"/>
      <c r="AJ193" s="298"/>
      <c r="AK193" s="298"/>
      <c r="AL193" s="298"/>
      <c r="AM193" s="298"/>
      <c r="AN193" s="298"/>
      <c r="AO193" s="242"/>
      <c r="AP193" s="242"/>
    </row>
    <row r="194" spans="2:42" ht="116.25" customHeight="1" x14ac:dyDescent="0.65">
      <c r="B194" s="161"/>
      <c r="C194" s="275" t="s">
        <v>291</v>
      </c>
      <c r="D194" s="154">
        <v>502</v>
      </c>
      <c r="E194" s="157" t="s">
        <v>262</v>
      </c>
      <c r="F194" s="181" t="s">
        <v>4</v>
      </c>
      <c r="G194" s="183">
        <v>796589.81</v>
      </c>
      <c r="H194" s="182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80">
        <v>796589.81</v>
      </c>
      <c r="Z194" s="205">
        <v>0</v>
      </c>
      <c r="AA194" s="170">
        <v>796589.81</v>
      </c>
      <c r="AB194" s="206">
        <v>0</v>
      </c>
      <c r="AC194" s="283"/>
      <c r="AD194" s="283"/>
      <c r="AE194" s="330"/>
      <c r="AF194" s="330"/>
      <c r="AG194" s="298"/>
      <c r="AH194" s="298"/>
      <c r="AI194" s="298"/>
      <c r="AJ194" s="298"/>
      <c r="AK194" s="298"/>
      <c r="AL194" s="298"/>
      <c r="AM194" s="298"/>
      <c r="AN194" s="298"/>
      <c r="AO194" s="242"/>
      <c r="AP194" s="242"/>
    </row>
    <row r="195" spans="2:42" ht="261" customHeight="1" x14ac:dyDescent="0.65">
      <c r="B195" s="161"/>
      <c r="C195" s="276"/>
      <c r="D195" s="155"/>
      <c r="E195" s="158"/>
      <c r="F195" s="162" t="s">
        <v>13</v>
      </c>
      <c r="G195" s="183">
        <v>796589.81</v>
      </c>
      <c r="H195" s="182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70">
        <v>796589.81</v>
      </c>
      <c r="Z195" s="205">
        <v>0</v>
      </c>
      <c r="AA195" s="170">
        <v>796589.81</v>
      </c>
      <c r="AB195" s="206">
        <v>0</v>
      </c>
      <c r="AC195" s="283"/>
      <c r="AD195" s="283"/>
      <c r="AE195" s="330"/>
      <c r="AF195" s="330"/>
      <c r="AG195" s="298"/>
      <c r="AH195" s="298"/>
      <c r="AI195" s="298"/>
      <c r="AJ195" s="298"/>
      <c r="AK195" s="298"/>
      <c r="AL195" s="298"/>
      <c r="AM195" s="298"/>
      <c r="AN195" s="298"/>
      <c r="AO195" s="242"/>
      <c r="AP195" s="242"/>
    </row>
    <row r="196" spans="2:42" ht="171" customHeight="1" x14ac:dyDescent="0.3">
      <c r="B196" s="161"/>
      <c r="C196" s="276"/>
      <c r="D196" s="155"/>
      <c r="E196" s="158"/>
      <c r="F196" s="162" t="s">
        <v>14</v>
      </c>
      <c r="G196" s="182">
        <v>0</v>
      </c>
      <c r="H196" s="182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211">
        <v>0</v>
      </c>
      <c r="Z196" s="212">
        <v>0</v>
      </c>
      <c r="AA196" s="211">
        <v>0</v>
      </c>
      <c r="AB196" s="212">
        <v>0</v>
      </c>
      <c r="AC196" s="283"/>
      <c r="AD196" s="283"/>
      <c r="AE196" s="330"/>
      <c r="AF196" s="330"/>
      <c r="AG196" s="298"/>
      <c r="AH196" s="298"/>
      <c r="AI196" s="298"/>
      <c r="AJ196" s="298"/>
      <c r="AK196" s="298"/>
      <c r="AL196" s="298"/>
      <c r="AM196" s="298"/>
      <c r="AN196" s="298"/>
      <c r="AO196" s="242"/>
      <c r="AP196" s="242"/>
    </row>
    <row r="197" spans="2:42" ht="248.25" customHeight="1" x14ac:dyDescent="0.3">
      <c r="B197" s="161"/>
      <c r="C197" s="338"/>
      <c r="D197" s="156"/>
      <c r="E197" s="159"/>
      <c r="F197" s="162" t="s">
        <v>15</v>
      </c>
      <c r="G197" s="182">
        <v>0</v>
      </c>
      <c r="H197" s="182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211">
        <v>0</v>
      </c>
      <c r="Z197" s="212">
        <v>0</v>
      </c>
      <c r="AA197" s="211">
        <v>0</v>
      </c>
      <c r="AB197" s="212">
        <v>0</v>
      </c>
      <c r="AC197" s="283"/>
      <c r="AD197" s="283"/>
      <c r="AE197" s="330"/>
      <c r="AF197" s="330"/>
      <c r="AG197" s="298"/>
      <c r="AH197" s="298"/>
      <c r="AI197" s="298"/>
      <c r="AJ197" s="298"/>
      <c r="AK197" s="298"/>
      <c r="AL197" s="298"/>
      <c r="AM197" s="298"/>
      <c r="AN197" s="298"/>
      <c r="AO197" s="242"/>
      <c r="AP197" s="242"/>
    </row>
    <row r="198" spans="2:42" ht="135.75" customHeight="1" x14ac:dyDescent="0.3">
      <c r="B198" s="87"/>
      <c r="C198" s="275" t="s">
        <v>243</v>
      </c>
      <c r="D198" s="282">
        <v>502</v>
      </c>
      <c r="E198" s="285" t="s">
        <v>267</v>
      </c>
      <c r="F198" s="92" t="s">
        <v>4</v>
      </c>
      <c r="G198" s="14">
        <v>60000</v>
      </c>
      <c r="H198" s="14">
        <v>60000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60000</v>
      </c>
      <c r="V198" s="16">
        <v>0</v>
      </c>
      <c r="W198" s="16">
        <v>60000</v>
      </c>
      <c r="X198" s="16">
        <v>0</v>
      </c>
      <c r="Y198" s="133"/>
      <c r="Z198" s="115"/>
      <c r="AA198" s="133"/>
      <c r="AB198" s="115"/>
      <c r="AC198" s="283"/>
      <c r="AD198" s="283"/>
      <c r="AE198" s="330"/>
      <c r="AF198" s="330"/>
      <c r="AG198" s="298"/>
      <c r="AH198" s="298"/>
      <c r="AI198" s="298"/>
      <c r="AJ198" s="298"/>
      <c r="AK198" s="298"/>
      <c r="AL198" s="298"/>
      <c r="AM198" s="298"/>
      <c r="AN198" s="298"/>
      <c r="AO198" s="273"/>
      <c r="AP198" s="273"/>
    </row>
    <row r="199" spans="2:42" ht="259.5" customHeight="1" x14ac:dyDescent="0.3">
      <c r="B199" s="87"/>
      <c r="C199" s="304"/>
      <c r="D199" s="283"/>
      <c r="E199" s="286"/>
      <c r="F199" s="92" t="s">
        <v>13</v>
      </c>
      <c r="G199" s="14">
        <v>60000</v>
      </c>
      <c r="H199" s="14">
        <v>60000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60000</v>
      </c>
      <c r="V199" s="16">
        <v>0</v>
      </c>
      <c r="W199" s="16">
        <v>60000</v>
      </c>
      <c r="X199" s="16">
        <v>0</v>
      </c>
      <c r="Y199" s="133"/>
      <c r="Z199" s="115"/>
      <c r="AA199" s="133"/>
      <c r="AB199" s="115"/>
      <c r="AC199" s="283"/>
      <c r="AD199" s="283"/>
      <c r="AE199" s="330"/>
      <c r="AF199" s="330"/>
      <c r="AG199" s="298"/>
      <c r="AH199" s="298"/>
      <c r="AI199" s="298"/>
      <c r="AJ199" s="298"/>
      <c r="AK199" s="298"/>
      <c r="AL199" s="298"/>
      <c r="AM199" s="298"/>
      <c r="AN199" s="298"/>
      <c r="AO199" s="273"/>
      <c r="AP199" s="273"/>
    </row>
    <row r="200" spans="2:42" ht="195.75" customHeight="1" x14ac:dyDescent="0.3">
      <c r="B200" s="87"/>
      <c r="C200" s="304"/>
      <c r="D200" s="283"/>
      <c r="E200" s="286"/>
      <c r="F200" s="92" t="s">
        <v>14</v>
      </c>
      <c r="G200" s="14">
        <v>0</v>
      </c>
      <c r="H200" s="14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33"/>
      <c r="Z200" s="115"/>
      <c r="AA200" s="133"/>
      <c r="AB200" s="115"/>
      <c r="AC200" s="283"/>
      <c r="AD200" s="283"/>
      <c r="AE200" s="330"/>
      <c r="AF200" s="330"/>
      <c r="AG200" s="298"/>
      <c r="AH200" s="298"/>
      <c r="AI200" s="298"/>
      <c r="AJ200" s="298"/>
      <c r="AK200" s="298"/>
      <c r="AL200" s="298"/>
      <c r="AM200" s="298"/>
      <c r="AN200" s="298"/>
      <c r="AO200" s="273"/>
      <c r="AP200" s="273"/>
    </row>
    <row r="201" spans="2:42" ht="315.75" customHeight="1" x14ac:dyDescent="0.3">
      <c r="B201" s="87"/>
      <c r="C201" s="305"/>
      <c r="D201" s="284"/>
      <c r="E201" s="287"/>
      <c r="F201" s="92" t="s">
        <v>15</v>
      </c>
      <c r="G201" s="14">
        <v>0</v>
      </c>
      <c r="H201" s="14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33"/>
      <c r="Z201" s="115"/>
      <c r="AA201" s="133"/>
      <c r="AB201" s="115"/>
      <c r="AC201" s="284"/>
      <c r="AD201" s="284"/>
      <c r="AE201" s="331"/>
      <c r="AF201" s="331"/>
      <c r="AG201" s="299"/>
      <c r="AH201" s="299"/>
      <c r="AI201" s="299"/>
      <c r="AJ201" s="299"/>
      <c r="AK201" s="299"/>
      <c r="AL201" s="299"/>
      <c r="AM201" s="299"/>
      <c r="AN201" s="299"/>
      <c r="AO201" s="274"/>
      <c r="AP201" s="274"/>
    </row>
    <row r="202" spans="2:42" s="6" customFormat="1" ht="111.75" customHeight="1" x14ac:dyDescent="0.3">
      <c r="B202" s="275"/>
      <c r="C202" s="386" t="s">
        <v>30</v>
      </c>
      <c r="D202" s="387"/>
      <c r="E202" s="388"/>
      <c r="F202" s="49" t="s">
        <v>4</v>
      </c>
      <c r="G202" s="13">
        <v>4120293.87</v>
      </c>
      <c r="H202" s="13">
        <v>4120293.87</v>
      </c>
      <c r="I202" s="15">
        <v>0</v>
      </c>
      <c r="J202" s="15">
        <v>0</v>
      </c>
      <c r="K202" s="16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3879216.87</v>
      </c>
      <c r="R202" s="15">
        <v>0</v>
      </c>
      <c r="S202" s="15">
        <v>3879216.87</v>
      </c>
      <c r="T202" s="15">
        <v>0</v>
      </c>
      <c r="U202" s="15">
        <v>241077</v>
      </c>
      <c r="V202" s="15">
        <v>0</v>
      </c>
      <c r="W202" s="15">
        <v>241077</v>
      </c>
      <c r="X202" s="15">
        <v>0</v>
      </c>
      <c r="Y202" s="133"/>
      <c r="Z202" s="115"/>
      <c r="AA202" s="133"/>
      <c r="AB202" s="115"/>
      <c r="AC202" s="367" t="s">
        <v>42</v>
      </c>
      <c r="AD202" s="367" t="s">
        <v>42</v>
      </c>
      <c r="AE202" s="367" t="s">
        <v>42</v>
      </c>
      <c r="AF202" s="367" t="s">
        <v>42</v>
      </c>
      <c r="AG202" s="303" t="s">
        <v>42</v>
      </c>
      <c r="AH202" s="303" t="s">
        <v>42</v>
      </c>
      <c r="AI202" s="297" t="s">
        <v>42</v>
      </c>
      <c r="AJ202" s="297" t="s">
        <v>42</v>
      </c>
      <c r="AK202" s="297" t="s">
        <v>42</v>
      </c>
      <c r="AL202" s="297" t="s">
        <v>42</v>
      </c>
      <c r="AM202" s="297" t="s">
        <v>42</v>
      </c>
      <c r="AN202" s="297" t="s">
        <v>42</v>
      </c>
      <c r="AO202" s="272" t="s">
        <v>42</v>
      </c>
      <c r="AP202" s="272" t="s">
        <v>42</v>
      </c>
    </row>
    <row r="203" spans="2:42" s="6" customFormat="1" ht="273" customHeight="1" x14ac:dyDescent="0.3">
      <c r="B203" s="304"/>
      <c r="C203" s="389"/>
      <c r="D203" s="390"/>
      <c r="E203" s="391"/>
      <c r="F203" s="49" t="s">
        <v>13</v>
      </c>
      <c r="G203" s="13">
        <v>4120293.87</v>
      </c>
      <c r="H203" s="14">
        <v>4120293.87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3879216.87</v>
      </c>
      <c r="R203" s="14">
        <v>0</v>
      </c>
      <c r="S203" s="14">
        <v>3879216.87</v>
      </c>
      <c r="T203" s="14">
        <v>0</v>
      </c>
      <c r="U203" s="14">
        <v>241077</v>
      </c>
      <c r="V203" s="14">
        <v>0</v>
      </c>
      <c r="W203" s="14">
        <v>241077</v>
      </c>
      <c r="X203" s="14">
        <v>0</v>
      </c>
      <c r="Y203" s="133"/>
      <c r="Z203" s="115"/>
      <c r="AA203" s="133"/>
      <c r="AB203" s="115"/>
      <c r="AC203" s="367"/>
      <c r="AD203" s="367"/>
      <c r="AE203" s="367"/>
      <c r="AF203" s="367"/>
      <c r="AG203" s="303"/>
      <c r="AH203" s="303"/>
      <c r="AI203" s="298"/>
      <c r="AJ203" s="298"/>
      <c r="AK203" s="298"/>
      <c r="AL203" s="298"/>
      <c r="AM203" s="298"/>
      <c r="AN203" s="298"/>
      <c r="AO203" s="273"/>
      <c r="AP203" s="273"/>
    </row>
    <row r="204" spans="2:42" s="6" customFormat="1" ht="143.25" customHeight="1" x14ac:dyDescent="0.3">
      <c r="B204" s="304"/>
      <c r="C204" s="389"/>
      <c r="D204" s="390"/>
      <c r="E204" s="391"/>
      <c r="F204" s="49" t="s">
        <v>14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33"/>
      <c r="Z204" s="115"/>
      <c r="AA204" s="133"/>
      <c r="AB204" s="115"/>
      <c r="AC204" s="367"/>
      <c r="AD204" s="367"/>
      <c r="AE204" s="367"/>
      <c r="AF204" s="367"/>
      <c r="AG204" s="303"/>
      <c r="AH204" s="303"/>
      <c r="AI204" s="298"/>
      <c r="AJ204" s="298"/>
      <c r="AK204" s="298"/>
      <c r="AL204" s="298"/>
      <c r="AM204" s="298"/>
      <c r="AN204" s="298"/>
      <c r="AO204" s="273"/>
      <c r="AP204" s="273"/>
    </row>
    <row r="205" spans="2:42" s="6" customFormat="1" ht="297.75" customHeight="1" x14ac:dyDescent="0.3">
      <c r="B205" s="304"/>
      <c r="C205" s="392"/>
      <c r="D205" s="393"/>
      <c r="E205" s="394"/>
      <c r="F205" s="49" t="s">
        <v>15</v>
      </c>
      <c r="G205" s="13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/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33"/>
      <c r="Z205" s="115"/>
      <c r="AA205" s="133"/>
      <c r="AB205" s="115"/>
      <c r="AC205" s="367"/>
      <c r="AD205" s="367"/>
      <c r="AE205" s="367"/>
      <c r="AF205" s="367"/>
      <c r="AG205" s="303"/>
      <c r="AH205" s="303"/>
      <c r="AI205" s="299"/>
      <c r="AJ205" s="299"/>
      <c r="AK205" s="299"/>
      <c r="AL205" s="299"/>
      <c r="AM205" s="299"/>
      <c r="AN205" s="299"/>
      <c r="AO205" s="274"/>
      <c r="AP205" s="274"/>
    </row>
    <row r="206" spans="2:42" ht="113.25" customHeight="1" x14ac:dyDescent="0.3">
      <c r="B206" s="275"/>
      <c r="C206" s="275" t="s">
        <v>31</v>
      </c>
      <c r="D206" s="275" t="s">
        <v>5</v>
      </c>
      <c r="E206" s="431">
        <v>37291</v>
      </c>
      <c r="F206" s="49" t="s">
        <v>4</v>
      </c>
      <c r="G206" s="14">
        <f>Q206+[1]Лист1!C185</f>
        <v>4120293.87</v>
      </c>
      <c r="H206" s="14">
        <f>S206+[1]Лист1!E185</f>
        <v>4120293.87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3879216.87</v>
      </c>
      <c r="R206" s="14">
        <v>0</v>
      </c>
      <c r="S206" s="14">
        <v>3879216.87</v>
      </c>
      <c r="T206" s="14">
        <v>0</v>
      </c>
      <c r="U206" s="14">
        <f>U214+U218</f>
        <v>241077</v>
      </c>
      <c r="V206" s="14">
        <v>0</v>
      </c>
      <c r="W206" s="14">
        <f>W214+W218</f>
        <v>241077</v>
      </c>
      <c r="X206" s="14">
        <v>0</v>
      </c>
      <c r="Y206" s="133"/>
      <c r="Z206" s="115"/>
      <c r="AA206" s="133"/>
      <c r="AB206" s="115"/>
      <c r="AC206" s="367" t="s">
        <v>42</v>
      </c>
      <c r="AD206" s="367" t="s">
        <v>42</v>
      </c>
      <c r="AE206" s="367" t="s">
        <v>42</v>
      </c>
      <c r="AF206" s="367" t="s">
        <v>42</v>
      </c>
      <c r="AG206" s="297" t="s">
        <v>42</v>
      </c>
      <c r="AH206" s="297" t="s">
        <v>42</v>
      </c>
      <c r="AI206" s="297" t="s">
        <v>42</v>
      </c>
      <c r="AJ206" s="297" t="s">
        <v>42</v>
      </c>
      <c r="AK206" s="297" t="s">
        <v>42</v>
      </c>
      <c r="AL206" s="297" t="s">
        <v>42</v>
      </c>
      <c r="AM206" s="297" t="s">
        <v>42</v>
      </c>
      <c r="AN206" s="297" t="s">
        <v>42</v>
      </c>
      <c r="AO206" s="272" t="s">
        <v>42</v>
      </c>
      <c r="AP206" s="272" t="s">
        <v>42</v>
      </c>
    </row>
    <row r="207" spans="2:42" ht="228.75" customHeight="1" x14ac:dyDescent="0.3">
      <c r="B207" s="304"/>
      <c r="C207" s="304"/>
      <c r="D207" s="304"/>
      <c r="E207" s="432"/>
      <c r="F207" s="49" t="s">
        <v>13</v>
      </c>
      <c r="G207" s="14">
        <f>Q207+[1]Лист1!C186</f>
        <v>4120293.87</v>
      </c>
      <c r="H207" s="14">
        <f>S207+[1]Лист1!E186</f>
        <v>4120293.87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3879216.87</v>
      </c>
      <c r="R207" s="14">
        <v>0</v>
      </c>
      <c r="S207" s="14">
        <v>3879216.87</v>
      </c>
      <c r="T207" s="14">
        <v>0</v>
      </c>
      <c r="U207" s="14">
        <f>U215+U219</f>
        <v>241077</v>
      </c>
      <c r="V207" s="14">
        <v>0</v>
      </c>
      <c r="W207" s="14">
        <f>W215+W219</f>
        <v>241077</v>
      </c>
      <c r="X207" s="14">
        <v>0</v>
      </c>
      <c r="Y207" s="133"/>
      <c r="Z207" s="115"/>
      <c r="AA207" s="133"/>
      <c r="AB207" s="115"/>
      <c r="AC207" s="367"/>
      <c r="AD207" s="367"/>
      <c r="AE207" s="367"/>
      <c r="AF207" s="367"/>
      <c r="AG207" s="298"/>
      <c r="AH207" s="298"/>
      <c r="AI207" s="298"/>
      <c r="AJ207" s="298"/>
      <c r="AK207" s="298"/>
      <c r="AL207" s="298"/>
      <c r="AM207" s="298"/>
      <c r="AN207" s="298"/>
      <c r="AO207" s="273"/>
      <c r="AP207" s="273"/>
    </row>
    <row r="208" spans="2:42" ht="196.5" customHeight="1" x14ac:dyDescent="0.3">
      <c r="B208" s="304"/>
      <c r="C208" s="304"/>
      <c r="D208" s="304"/>
      <c r="E208" s="432"/>
      <c r="F208" s="49" t="s">
        <v>14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33"/>
      <c r="Z208" s="115"/>
      <c r="AA208" s="133"/>
      <c r="AB208" s="115"/>
      <c r="AC208" s="367"/>
      <c r="AD208" s="367"/>
      <c r="AE208" s="367"/>
      <c r="AF208" s="367"/>
      <c r="AG208" s="298"/>
      <c r="AH208" s="298"/>
      <c r="AI208" s="298"/>
      <c r="AJ208" s="298"/>
      <c r="AK208" s="298"/>
      <c r="AL208" s="298"/>
      <c r="AM208" s="298"/>
      <c r="AN208" s="298"/>
      <c r="AO208" s="273"/>
      <c r="AP208" s="273"/>
    </row>
    <row r="209" spans="2:42" ht="279.75" customHeight="1" x14ac:dyDescent="0.3">
      <c r="B209" s="304"/>
      <c r="C209" s="304"/>
      <c r="D209" s="304"/>
      <c r="E209" s="432"/>
      <c r="F209" s="49" t="s">
        <v>15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/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33"/>
      <c r="Z209" s="115"/>
      <c r="AA209" s="133"/>
      <c r="AB209" s="115"/>
      <c r="AC209" s="367"/>
      <c r="AD209" s="367"/>
      <c r="AE209" s="367"/>
      <c r="AF209" s="367"/>
      <c r="AG209" s="299"/>
      <c r="AH209" s="299"/>
      <c r="AI209" s="299"/>
      <c r="AJ209" s="299"/>
      <c r="AK209" s="299"/>
      <c r="AL209" s="299"/>
      <c r="AM209" s="299"/>
      <c r="AN209" s="299"/>
      <c r="AO209" s="274"/>
      <c r="AP209" s="274"/>
    </row>
    <row r="210" spans="2:42" ht="133.5" customHeight="1" x14ac:dyDescent="0.3">
      <c r="B210" s="79"/>
      <c r="C210" s="282" t="s">
        <v>204</v>
      </c>
      <c r="D210" s="282"/>
      <c r="E210" s="282" t="s">
        <v>220</v>
      </c>
      <c r="F210" s="83" t="s">
        <v>4</v>
      </c>
      <c r="G210" s="14">
        <v>590000</v>
      </c>
      <c r="H210" s="14">
        <v>590000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590000</v>
      </c>
      <c r="R210" s="14">
        <v>0</v>
      </c>
      <c r="S210" s="14">
        <v>590000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33"/>
      <c r="Z210" s="115"/>
      <c r="AA210" s="133"/>
      <c r="AB210" s="115"/>
      <c r="AC210" s="282" t="s">
        <v>208</v>
      </c>
      <c r="AD210" s="282" t="s">
        <v>94</v>
      </c>
      <c r="AE210" s="282">
        <v>1</v>
      </c>
      <c r="AF210" s="282">
        <v>1</v>
      </c>
      <c r="AG210" s="297">
        <v>0</v>
      </c>
      <c r="AH210" s="297">
        <v>0</v>
      </c>
      <c r="AI210" s="297">
        <v>0</v>
      </c>
      <c r="AJ210" s="297">
        <v>0</v>
      </c>
      <c r="AK210" s="297">
        <v>1</v>
      </c>
      <c r="AL210" s="297">
        <v>1</v>
      </c>
      <c r="AM210" s="297">
        <v>0</v>
      </c>
      <c r="AN210" s="297">
        <v>0</v>
      </c>
      <c r="AO210" s="272">
        <v>0</v>
      </c>
      <c r="AP210" s="272">
        <v>0</v>
      </c>
    </row>
    <row r="211" spans="2:42" ht="257.25" customHeight="1" x14ac:dyDescent="0.3">
      <c r="B211" s="79"/>
      <c r="C211" s="283"/>
      <c r="D211" s="283"/>
      <c r="E211" s="283"/>
      <c r="F211" s="83" t="s">
        <v>13</v>
      </c>
      <c r="G211" s="14">
        <v>590000</v>
      </c>
      <c r="H211" s="14">
        <v>590000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590000</v>
      </c>
      <c r="R211" s="14">
        <v>0</v>
      </c>
      <c r="S211" s="14">
        <v>590000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33"/>
      <c r="Z211" s="115"/>
      <c r="AA211" s="133"/>
      <c r="AB211" s="115"/>
      <c r="AC211" s="283"/>
      <c r="AD211" s="283"/>
      <c r="AE211" s="283"/>
      <c r="AF211" s="283"/>
      <c r="AG211" s="298"/>
      <c r="AH211" s="298"/>
      <c r="AI211" s="298"/>
      <c r="AJ211" s="298"/>
      <c r="AK211" s="298"/>
      <c r="AL211" s="298"/>
      <c r="AM211" s="298"/>
      <c r="AN211" s="298"/>
      <c r="AO211" s="273"/>
      <c r="AP211" s="273"/>
    </row>
    <row r="212" spans="2:42" ht="197.25" customHeight="1" x14ac:dyDescent="0.3">
      <c r="B212" s="79"/>
      <c r="C212" s="283"/>
      <c r="D212" s="283"/>
      <c r="E212" s="283"/>
      <c r="F212" s="83" t="s">
        <v>14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/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/>
      <c r="Y212" s="133"/>
      <c r="Z212" s="115"/>
      <c r="AA212" s="133"/>
      <c r="AB212" s="115"/>
      <c r="AC212" s="283"/>
      <c r="AD212" s="283"/>
      <c r="AE212" s="283"/>
      <c r="AF212" s="283"/>
      <c r="AG212" s="298"/>
      <c r="AH212" s="298"/>
      <c r="AI212" s="298"/>
      <c r="AJ212" s="298"/>
      <c r="AK212" s="298"/>
      <c r="AL212" s="298"/>
      <c r="AM212" s="298"/>
      <c r="AN212" s="298"/>
      <c r="AO212" s="273"/>
      <c r="AP212" s="273"/>
    </row>
    <row r="213" spans="2:42" ht="291" customHeight="1" x14ac:dyDescent="0.3">
      <c r="B213" s="79"/>
      <c r="C213" s="284"/>
      <c r="D213" s="284"/>
      <c r="E213" s="284"/>
      <c r="F213" s="83" t="s">
        <v>15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33"/>
      <c r="Z213" s="115"/>
      <c r="AA213" s="133"/>
      <c r="AB213" s="115"/>
      <c r="AC213" s="284"/>
      <c r="AD213" s="284"/>
      <c r="AE213" s="284"/>
      <c r="AF213" s="284"/>
      <c r="AG213" s="299"/>
      <c r="AH213" s="299"/>
      <c r="AI213" s="299"/>
      <c r="AJ213" s="299"/>
      <c r="AK213" s="299"/>
      <c r="AL213" s="299"/>
      <c r="AM213" s="299"/>
      <c r="AN213" s="299"/>
      <c r="AO213" s="274"/>
      <c r="AP213" s="274"/>
    </row>
    <row r="214" spans="2:42" ht="133.5" customHeight="1" x14ac:dyDescent="0.3">
      <c r="B214" s="79"/>
      <c r="C214" s="282" t="s">
        <v>205</v>
      </c>
      <c r="D214" s="282"/>
      <c r="E214" s="282" t="s">
        <v>221</v>
      </c>
      <c r="F214" s="83" t="s">
        <v>4</v>
      </c>
      <c r="G214" s="14">
        <f>Q214+[1]Лист1!C193</f>
        <v>245736</v>
      </c>
      <c r="H214" s="14">
        <f>S214+[1]Лист1!E193</f>
        <v>245736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148500</v>
      </c>
      <c r="R214" s="14">
        <v>0</v>
      </c>
      <c r="S214" s="14">
        <v>148500</v>
      </c>
      <c r="T214" s="14">
        <v>0</v>
      </c>
      <c r="U214" s="14">
        <v>97236</v>
      </c>
      <c r="V214" s="14">
        <v>0</v>
      </c>
      <c r="W214" s="14">
        <v>97236</v>
      </c>
      <c r="X214" s="14">
        <v>0</v>
      </c>
      <c r="Y214" s="133"/>
      <c r="Z214" s="115"/>
      <c r="AA214" s="133"/>
      <c r="AB214" s="115"/>
      <c r="AC214" s="282" t="s">
        <v>209</v>
      </c>
      <c r="AD214" s="282" t="s">
        <v>40</v>
      </c>
      <c r="AE214" s="282">
        <f>AK214+AM214</f>
        <v>0.62</v>
      </c>
      <c r="AF214" s="282">
        <f>AL214+AN214</f>
        <v>0.57300000000000006</v>
      </c>
      <c r="AG214" s="297">
        <v>0</v>
      </c>
      <c r="AH214" s="297">
        <v>0</v>
      </c>
      <c r="AI214" s="297">
        <v>0</v>
      </c>
      <c r="AJ214" s="297">
        <v>0</v>
      </c>
      <c r="AK214" s="297">
        <v>0.6</v>
      </c>
      <c r="AL214" s="297">
        <v>0.55300000000000005</v>
      </c>
      <c r="AM214" s="297">
        <v>0.02</v>
      </c>
      <c r="AN214" s="297">
        <v>0.02</v>
      </c>
      <c r="AO214" s="272">
        <v>0</v>
      </c>
      <c r="AP214" s="272">
        <v>0</v>
      </c>
    </row>
    <row r="215" spans="2:42" ht="261" customHeight="1" x14ac:dyDescent="0.3">
      <c r="B215" s="79"/>
      <c r="C215" s="283"/>
      <c r="D215" s="283"/>
      <c r="E215" s="283"/>
      <c r="F215" s="83" t="s">
        <v>13</v>
      </c>
      <c r="G215" s="14">
        <f>Q215+[1]Лист1!C194</f>
        <v>245736</v>
      </c>
      <c r="H215" s="14">
        <f>S215+[1]Лист1!E194</f>
        <v>245736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4">
        <v>0</v>
      </c>
      <c r="P215" s="14">
        <v>0</v>
      </c>
      <c r="Q215" s="14">
        <v>148500</v>
      </c>
      <c r="R215" s="14">
        <v>0</v>
      </c>
      <c r="S215" s="14">
        <v>148500</v>
      </c>
      <c r="T215" s="14">
        <v>0</v>
      </c>
      <c r="U215" s="14">
        <v>97236</v>
      </c>
      <c r="V215" s="14">
        <v>0</v>
      </c>
      <c r="W215" s="14">
        <v>97236</v>
      </c>
      <c r="X215" s="14">
        <v>0</v>
      </c>
      <c r="Y215" s="133"/>
      <c r="Z215" s="115"/>
      <c r="AA215" s="133"/>
      <c r="AB215" s="115"/>
      <c r="AC215" s="283"/>
      <c r="AD215" s="283"/>
      <c r="AE215" s="283"/>
      <c r="AF215" s="283"/>
      <c r="AG215" s="298"/>
      <c r="AH215" s="298"/>
      <c r="AI215" s="298"/>
      <c r="AJ215" s="298"/>
      <c r="AK215" s="298"/>
      <c r="AL215" s="298"/>
      <c r="AM215" s="298"/>
      <c r="AN215" s="298"/>
      <c r="AO215" s="273"/>
      <c r="AP215" s="273"/>
    </row>
    <row r="216" spans="2:42" ht="186" customHeight="1" x14ac:dyDescent="0.3">
      <c r="B216" s="79"/>
      <c r="C216" s="283"/>
      <c r="D216" s="283"/>
      <c r="E216" s="283"/>
      <c r="F216" s="83" t="s">
        <v>14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/>
      <c r="P216" s="14">
        <v>0</v>
      </c>
      <c r="Q216" s="14">
        <v>0</v>
      </c>
      <c r="R216" s="14"/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33"/>
      <c r="Z216" s="115"/>
      <c r="AA216" s="133"/>
      <c r="AB216" s="115"/>
      <c r="AC216" s="283"/>
      <c r="AD216" s="283"/>
      <c r="AE216" s="283"/>
      <c r="AF216" s="283"/>
      <c r="AG216" s="298"/>
      <c r="AH216" s="298"/>
      <c r="AI216" s="298"/>
      <c r="AJ216" s="298"/>
      <c r="AK216" s="298"/>
      <c r="AL216" s="298"/>
      <c r="AM216" s="298"/>
      <c r="AN216" s="298"/>
      <c r="AO216" s="273"/>
      <c r="AP216" s="273"/>
    </row>
    <row r="217" spans="2:42" ht="298.5" customHeight="1" x14ac:dyDescent="0.3">
      <c r="B217" s="79"/>
      <c r="C217" s="284"/>
      <c r="D217" s="284"/>
      <c r="E217" s="284"/>
      <c r="F217" s="83" t="s">
        <v>15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33"/>
      <c r="Z217" s="115"/>
      <c r="AA217" s="133"/>
      <c r="AB217" s="115"/>
      <c r="AC217" s="284"/>
      <c r="AD217" s="284"/>
      <c r="AE217" s="284"/>
      <c r="AF217" s="284"/>
      <c r="AG217" s="299"/>
      <c r="AH217" s="299"/>
      <c r="AI217" s="299"/>
      <c r="AJ217" s="299"/>
      <c r="AK217" s="299"/>
      <c r="AL217" s="299"/>
      <c r="AM217" s="299"/>
      <c r="AN217" s="299"/>
      <c r="AO217" s="274"/>
      <c r="AP217" s="274"/>
    </row>
    <row r="218" spans="2:42" ht="141" customHeight="1" x14ac:dyDescent="0.3">
      <c r="B218" s="79"/>
      <c r="C218" s="282" t="s">
        <v>206</v>
      </c>
      <c r="D218" s="282"/>
      <c r="E218" s="282" t="s">
        <v>222</v>
      </c>
      <c r="F218" s="83" t="s">
        <v>4</v>
      </c>
      <c r="G218" s="14">
        <f>Q218+[1]Лист1!C197</f>
        <v>1893841</v>
      </c>
      <c r="H218" s="14">
        <f>S218+[1]Лист1!E197</f>
        <v>1893841</v>
      </c>
      <c r="I218" s="14">
        <v>0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1750000</v>
      </c>
      <c r="R218" s="14">
        <v>0</v>
      </c>
      <c r="S218" s="14">
        <v>1750000</v>
      </c>
      <c r="T218" s="14">
        <v>0</v>
      </c>
      <c r="U218" s="14">
        <v>143841</v>
      </c>
      <c r="V218" s="14">
        <v>0</v>
      </c>
      <c r="W218" s="14">
        <v>143841</v>
      </c>
      <c r="X218" s="14">
        <v>0</v>
      </c>
      <c r="Y218" s="133"/>
      <c r="Z218" s="115"/>
      <c r="AA218" s="133"/>
      <c r="AB218" s="115"/>
      <c r="AC218" s="282" t="s">
        <v>210</v>
      </c>
      <c r="AD218" s="282" t="s">
        <v>41</v>
      </c>
      <c r="AE218" s="282">
        <v>100</v>
      </c>
      <c r="AF218" s="282">
        <v>100</v>
      </c>
      <c r="AG218" s="297">
        <v>0</v>
      </c>
      <c r="AH218" s="297">
        <v>0</v>
      </c>
      <c r="AI218" s="297">
        <v>0</v>
      </c>
      <c r="AJ218" s="297">
        <v>0</v>
      </c>
      <c r="AK218" s="297">
        <v>100</v>
      </c>
      <c r="AL218" s="297">
        <v>100</v>
      </c>
      <c r="AM218" s="297">
        <v>100</v>
      </c>
      <c r="AN218" s="297">
        <v>100</v>
      </c>
      <c r="AO218" s="272">
        <v>0</v>
      </c>
      <c r="AP218" s="272">
        <v>0</v>
      </c>
    </row>
    <row r="219" spans="2:42" ht="253.5" customHeight="1" x14ac:dyDescent="0.3">
      <c r="B219" s="79"/>
      <c r="C219" s="283"/>
      <c r="D219" s="283"/>
      <c r="E219" s="283"/>
      <c r="F219" s="83" t="s">
        <v>13</v>
      </c>
      <c r="G219" s="14">
        <f>Q219+[1]Лист1!C198</f>
        <v>1893841</v>
      </c>
      <c r="H219" s="14">
        <f>S219+[1]Лист1!E198</f>
        <v>1893841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4">
        <v>1750000</v>
      </c>
      <c r="R219" s="14">
        <v>0</v>
      </c>
      <c r="S219" s="14">
        <v>1750000</v>
      </c>
      <c r="T219" s="14">
        <v>0</v>
      </c>
      <c r="U219" s="14">
        <v>143841</v>
      </c>
      <c r="V219" s="14">
        <v>0</v>
      </c>
      <c r="W219" s="14">
        <v>143841</v>
      </c>
      <c r="X219" s="14">
        <v>0</v>
      </c>
      <c r="Y219" s="133"/>
      <c r="Z219" s="115"/>
      <c r="AA219" s="133"/>
      <c r="AB219" s="115"/>
      <c r="AC219" s="283"/>
      <c r="AD219" s="283"/>
      <c r="AE219" s="283"/>
      <c r="AF219" s="283"/>
      <c r="AG219" s="298"/>
      <c r="AH219" s="298"/>
      <c r="AI219" s="298"/>
      <c r="AJ219" s="298"/>
      <c r="AK219" s="298"/>
      <c r="AL219" s="298"/>
      <c r="AM219" s="298"/>
      <c r="AN219" s="298"/>
      <c r="AO219" s="273"/>
      <c r="AP219" s="273"/>
    </row>
    <row r="220" spans="2:42" ht="204.75" customHeight="1" x14ac:dyDescent="0.3">
      <c r="B220" s="79"/>
      <c r="C220" s="283"/>
      <c r="D220" s="283"/>
      <c r="E220" s="283"/>
      <c r="F220" s="83" t="s">
        <v>14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4"/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33"/>
      <c r="Z220" s="115"/>
      <c r="AA220" s="133"/>
      <c r="AB220" s="115"/>
      <c r="AC220" s="283"/>
      <c r="AD220" s="283"/>
      <c r="AE220" s="283"/>
      <c r="AF220" s="283"/>
      <c r="AG220" s="298"/>
      <c r="AH220" s="298"/>
      <c r="AI220" s="298"/>
      <c r="AJ220" s="298"/>
      <c r="AK220" s="298"/>
      <c r="AL220" s="298"/>
      <c r="AM220" s="298"/>
      <c r="AN220" s="298"/>
      <c r="AO220" s="273"/>
      <c r="AP220" s="273"/>
    </row>
    <row r="221" spans="2:42" ht="309.75" customHeight="1" x14ac:dyDescent="0.3">
      <c r="B221" s="79"/>
      <c r="C221" s="284"/>
      <c r="D221" s="284"/>
      <c r="E221" s="284"/>
      <c r="F221" s="83" t="s">
        <v>15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33"/>
      <c r="Z221" s="115"/>
      <c r="AA221" s="133"/>
      <c r="AB221" s="115"/>
      <c r="AC221" s="284"/>
      <c r="AD221" s="284"/>
      <c r="AE221" s="284"/>
      <c r="AF221" s="284"/>
      <c r="AG221" s="299"/>
      <c r="AH221" s="299"/>
      <c r="AI221" s="299"/>
      <c r="AJ221" s="299"/>
      <c r="AK221" s="299"/>
      <c r="AL221" s="299"/>
      <c r="AM221" s="299"/>
      <c r="AN221" s="299"/>
      <c r="AO221" s="274"/>
      <c r="AP221" s="274"/>
    </row>
    <row r="222" spans="2:42" ht="204.75" customHeight="1" x14ac:dyDescent="0.3">
      <c r="B222" s="79"/>
      <c r="C222" s="282" t="s">
        <v>207</v>
      </c>
      <c r="D222" s="282"/>
      <c r="E222" s="282" t="s">
        <v>223</v>
      </c>
      <c r="F222" s="83" t="s">
        <v>4</v>
      </c>
      <c r="G222" s="14">
        <v>1390716.87</v>
      </c>
      <c r="H222" s="14">
        <v>1390716.87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1390716.87</v>
      </c>
      <c r="R222" s="14">
        <v>0</v>
      </c>
      <c r="S222" s="14">
        <v>1390716.87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33"/>
      <c r="Z222" s="115"/>
      <c r="AA222" s="133"/>
      <c r="AB222" s="115"/>
      <c r="AC222" s="282" t="s">
        <v>209</v>
      </c>
      <c r="AD222" s="282" t="s">
        <v>40</v>
      </c>
      <c r="AE222" s="282">
        <v>0.62</v>
      </c>
      <c r="AF222" s="282">
        <v>0.57299999999999995</v>
      </c>
      <c r="AG222" s="297">
        <v>0</v>
      </c>
      <c r="AH222" s="297">
        <v>0</v>
      </c>
      <c r="AI222" s="297">
        <v>0</v>
      </c>
      <c r="AJ222" s="297">
        <v>0</v>
      </c>
      <c r="AK222" s="297">
        <v>0.6</v>
      </c>
      <c r="AL222" s="297">
        <v>0.55300000000000005</v>
      </c>
      <c r="AM222" s="297">
        <v>0.02</v>
      </c>
      <c r="AN222" s="297">
        <v>0.02</v>
      </c>
      <c r="AO222" s="272">
        <v>0</v>
      </c>
      <c r="AP222" s="272">
        <v>0</v>
      </c>
    </row>
    <row r="223" spans="2:42" ht="257.25" customHeight="1" x14ac:dyDescent="0.3">
      <c r="B223" s="79"/>
      <c r="C223" s="283"/>
      <c r="D223" s="283"/>
      <c r="E223" s="283"/>
      <c r="F223" s="83" t="s">
        <v>13</v>
      </c>
      <c r="G223" s="14">
        <v>1390716.87</v>
      </c>
      <c r="H223" s="14">
        <v>1390716.87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1390716.87</v>
      </c>
      <c r="R223" s="14">
        <v>0</v>
      </c>
      <c r="S223" s="14">
        <v>1390716.87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33"/>
      <c r="Z223" s="115"/>
      <c r="AA223" s="133"/>
      <c r="AB223" s="115"/>
      <c r="AC223" s="283"/>
      <c r="AD223" s="283"/>
      <c r="AE223" s="283"/>
      <c r="AF223" s="283"/>
      <c r="AG223" s="298"/>
      <c r="AH223" s="298"/>
      <c r="AI223" s="298"/>
      <c r="AJ223" s="298"/>
      <c r="AK223" s="298"/>
      <c r="AL223" s="298"/>
      <c r="AM223" s="298"/>
      <c r="AN223" s="298"/>
      <c r="AO223" s="273"/>
      <c r="AP223" s="273"/>
    </row>
    <row r="224" spans="2:42" ht="204.75" customHeight="1" x14ac:dyDescent="0.3">
      <c r="B224" s="79"/>
      <c r="C224" s="283"/>
      <c r="D224" s="283"/>
      <c r="E224" s="283"/>
      <c r="F224" s="83" t="s">
        <v>14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/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14">
        <v>0</v>
      </c>
      <c r="Y224" s="133"/>
      <c r="Z224" s="115"/>
      <c r="AA224" s="133"/>
      <c r="AB224" s="115"/>
      <c r="AC224" s="283"/>
      <c r="AD224" s="283"/>
      <c r="AE224" s="283"/>
      <c r="AF224" s="283"/>
      <c r="AG224" s="298"/>
      <c r="AH224" s="298"/>
      <c r="AI224" s="298"/>
      <c r="AJ224" s="298"/>
      <c r="AK224" s="298"/>
      <c r="AL224" s="298"/>
      <c r="AM224" s="298"/>
      <c r="AN224" s="298"/>
      <c r="AO224" s="273"/>
      <c r="AP224" s="273"/>
    </row>
    <row r="225" spans="2:42" ht="294.75" customHeight="1" x14ac:dyDescent="0.3">
      <c r="B225" s="79"/>
      <c r="C225" s="284"/>
      <c r="D225" s="284"/>
      <c r="E225" s="284"/>
      <c r="F225" s="83" t="s">
        <v>15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33"/>
      <c r="Z225" s="115"/>
      <c r="AA225" s="133"/>
      <c r="AB225" s="115"/>
      <c r="AC225" s="284"/>
      <c r="AD225" s="284"/>
      <c r="AE225" s="284"/>
      <c r="AF225" s="284"/>
      <c r="AG225" s="299"/>
      <c r="AH225" s="299"/>
      <c r="AI225" s="299"/>
      <c r="AJ225" s="299"/>
      <c r="AK225" s="299"/>
      <c r="AL225" s="299"/>
      <c r="AM225" s="299"/>
      <c r="AN225" s="299"/>
      <c r="AO225" s="274"/>
      <c r="AP225" s="274"/>
    </row>
    <row r="226" spans="2:42" s="6" customFormat="1" ht="116.25" customHeight="1" x14ac:dyDescent="0.3">
      <c r="B226" s="275"/>
      <c r="C226" s="386" t="s">
        <v>45</v>
      </c>
      <c r="D226" s="387"/>
      <c r="E226" s="388"/>
      <c r="F226" s="49" t="s">
        <v>4</v>
      </c>
      <c r="G226" s="13">
        <v>119584337.06</v>
      </c>
      <c r="H226" s="13">
        <v>119278109.7</v>
      </c>
      <c r="I226" s="13">
        <v>35055144.399999999</v>
      </c>
      <c r="J226" s="13">
        <v>0</v>
      </c>
      <c r="K226" s="13">
        <v>35053747.039999999</v>
      </c>
      <c r="L226" s="13">
        <v>0</v>
      </c>
      <c r="M226" s="13">
        <v>28475194.690000001</v>
      </c>
      <c r="N226" s="13">
        <v>0</v>
      </c>
      <c r="O226" s="13">
        <v>28475194.690000001</v>
      </c>
      <c r="P226" s="13">
        <v>0</v>
      </c>
      <c r="Q226" s="13">
        <v>8970670.6400000006</v>
      </c>
      <c r="R226" s="13">
        <v>0</v>
      </c>
      <c r="S226" s="13">
        <v>8970670.6400000006</v>
      </c>
      <c r="T226" s="13">
        <v>0</v>
      </c>
      <c r="U226" s="13">
        <v>47083327.329999998</v>
      </c>
      <c r="V226" s="13">
        <v>0</v>
      </c>
      <c r="W226" s="13">
        <v>46778497.329999998</v>
      </c>
      <c r="X226" s="13">
        <v>0</v>
      </c>
      <c r="Y226" s="133"/>
      <c r="Z226" s="115"/>
      <c r="AA226" s="133"/>
      <c r="AB226" s="115"/>
      <c r="AC226" s="367" t="s">
        <v>5</v>
      </c>
      <c r="AD226" s="367" t="s">
        <v>5</v>
      </c>
      <c r="AE226" s="369" t="s">
        <v>5</v>
      </c>
      <c r="AF226" s="367" t="s">
        <v>5</v>
      </c>
      <c r="AG226" s="297" t="s">
        <v>5</v>
      </c>
      <c r="AH226" s="297" t="s">
        <v>5</v>
      </c>
      <c r="AI226" s="297" t="s">
        <v>5</v>
      </c>
      <c r="AJ226" s="297" t="s">
        <v>5</v>
      </c>
      <c r="AK226" s="297" t="s">
        <v>5</v>
      </c>
      <c r="AL226" s="297" t="s">
        <v>5</v>
      </c>
      <c r="AM226" s="297" t="s">
        <v>5</v>
      </c>
      <c r="AN226" s="297" t="s">
        <v>5</v>
      </c>
      <c r="AO226" s="272" t="s">
        <v>5</v>
      </c>
      <c r="AP226" s="272" t="s">
        <v>5</v>
      </c>
    </row>
    <row r="227" spans="2:42" s="6" customFormat="1" ht="252.75" customHeight="1" x14ac:dyDescent="0.3">
      <c r="B227" s="304"/>
      <c r="C227" s="389"/>
      <c r="D227" s="390"/>
      <c r="E227" s="391"/>
      <c r="F227" s="49" t="s">
        <v>13</v>
      </c>
      <c r="G227" s="13">
        <v>85130927.819999993</v>
      </c>
      <c r="H227" s="13">
        <v>85129530.460000008</v>
      </c>
      <c r="I227" s="13">
        <v>16486735.41</v>
      </c>
      <c r="J227" s="13">
        <v>0</v>
      </c>
      <c r="K227" s="13">
        <v>16485338.050000001</v>
      </c>
      <c r="L227" s="13">
        <v>0</v>
      </c>
      <c r="M227" s="13">
        <v>28475194.690000001</v>
      </c>
      <c r="N227" s="13">
        <v>0</v>
      </c>
      <c r="O227" s="13">
        <v>28475194.690000001</v>
      </c>
      <c r="P227" s="13">
        <v>0</v>
      </c>
      <c r="Q227" s="13">
        <v>8970670.6400000006</v>
      </c>
      <c r="R227" s="13">
        <v>0</v>
      </c>
      <c r="S227" s="13">
        <v>8970670.6400000006</v>
      </c>
      <c r="T227" s="13">
        <v>0</v>
      </c>
      <c r="U227" s="13">
        <v>31198327.079999998</v>
      </c>
      <c r="V227" s="13">
        <v>0</v>
      </c>
      <c r="W227" s="13">
        <v>31198327.079999998</v>
      </c>
      <c r="X227" s="13">
        <v>0</v>
      </c>
      <c r="Y227" s="133"/>
      <c r="Z227" s="115"/>
      <c r="AA227" s="133"/>
      <c r="AB227" s="115"/>
      <c r="AC227" s="367"/>
      <c r="AD227" s="367"/>
      <c r="AE227" s="369"/>
      <c r="AF227" s="367"/>
      <c r="AG227" s="298"/>
      <c r="AH227" s="298"/>
      <c r="AI227" s="298"/>
      <c r="AJ227" s="298"/>
      <c r="AK227" s="298"/>
      <c r="AL227" s="298"/>
      <c r="AM227" s="298"/>
      <c r="AN227" s="298"/>
      <c r="AO227" s="273"/>
      <c r="AP227" s="273"/>
    </row>
    <row r="228" spans="2:42" s="6" customFormat="1" ht="214.5" customHeight="1" x14ac:dyDescent="0.3">
      <c r="B228" s="304"/>
      <c r="C228" s="389"/>
      <c r="D228" s="390"/>
      <c r="E228" s="391"/>
      <c r="F228" s="49" t="s">
        <v>14</v>
      </c>
      <c r="G228" s="13">
        <v>30873558.219999999</v>
      </c>
      <c r="H228" s="13">
        <v>30582113.739999998</v>
      </c>
      <c r="I228" s="13">
        <v>15886750.449999999</v>
      </c>
      <c r="J228" s="13">
        <v>0</v>
      </c>
      <c r="K228" s="13">
        <v>15886750.449999999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14986807.77</v>
      </c>
      <c r="V228" s="13">
        <v>0</v>
      </c>
      <c r="W228" s="13">
        <v>14695363.289999999</v>
      </c>
      <c r="X228" s="13">
        <v>0</v>
      </c>
      <c r="Y228" s="133"/>
      <c r="Z228" s="115"/>
      <c r="AA228" s="133"/>
      <c r="AB228" s="115"/>
      <c r="AC228" s="367"/>
      <c r="AD228" s="367"/>
      <c r="AE228" s="369"/>
      <c r="AF228" s="367"/>
      <c r="AG228" s="298"/>
      <c r="AH228" s="298"/>
      <c r="AI228" s="298"/>
      <c r="AJ228" s="298"/>
      <c r="AK228" s="298"/>
      <c r="AL228" s="298"/>
      <c r="AM228" s="298"/>
      <c r="AN228" s="298"/>
      <c r="AO228" s="273"/>
      <c r="AP228" s="273"/>
    </row>
    <row r="229" spans="2:42" s="6" customFormat="1" ht="291" customHeight="1" x14ac:dyDescent="0.3">
      <c r="B229" s="304"/>
      <c r="C229" s="392"/>
      <c r="D229" s="393"/>
      <c r="E229" s="394"/>
      <c r="F229" s="49" t="s">
        <v>15</v>
      </c>
      <c r="G229" s="13">
        <v>3579851.02</v>
      </c>
      <c r="H229" s="13">
        <v>3566465.5</v>
      </c>
      <c r="I229" s="13">
        <v>2681658.54</v>
      </c>
      <c r="J229" s="13">
        <v>0</v>
      </c>
      <c r="K229" s="13">
        <v>2681658.54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898192.48</v>
      </c>
      <c r="V229" s="13">
        <v>0</v>
      </c>
      <c r="W229" s="13">
        <v>884806.96</v>
      </c>
      <c r="X229" s="13">
        <v>0</v>
      </c>
      <c r="Y229" s="133"/>
      <c r="Z229" s="115"/>
      <c r="AA229" s="133"/>
      <c r="AB229" s="115"/>
      <c r="AC229" s="367"/>
      <c r="AD229" s="367"/>
      <c r="AE229" s="369"/>
      <c r="AF229" s="367"/>
      <c r="AG229" s="299"/>
      <c r="AH229" s="299"/>
      <c r="AI229" s="299"/>
      <c r="AJ229" s="299"/>
      <c r="AK229" s="299"/>
      <c r="AL229" s="299"/>
      <c r="AM229" s="299"/>
      <c r="AN229" s="299"/>
      <c r="AO229" s="274"/>
      <c r="AP229" s="274"/>
    </row>
    <row r="230" spans="2:42" s="6" customFormat="1" ht="117.75" customHeight="1" x14ac:dyDescent="0.3">
      <c r="B230" s="39"/>
      <c r="C230" s="275" t="s">
        <v>51</v>
      </c>
      <c r="D230" s="275" t="s">
        <v>5</v>
      </c>
      <c r="E230" s="354" t="s">
        <v>161</v>
      </c>
      <c r="F230" s="49" t="s">
        <v>4</v>
      </c>
      <c r="G230" s="13">
        <f>I230+M230+Q230+[1]Лист1!C209</f>
        <v>119584337.06</v>
      </c>
      <c r="H230" s="13">
        <f>K230+O230+S230+[1]Лист1!E209</f>
        <v>119278109.7</v>
      </c>
      <c r="I230" s="13">
        <v>35055144.399999999</v>
      </c>
      <c r="J230" s="13">
        <v>0</v>
      </c>
      <c r="K230" s="13">
        <v>35053747.039999999</v>
      </c>
      <c r="L230" s="13">
        <v>0</v>
      </c>
      <c r="M230" s="13">
        <v>28475194.690000001</v>
      </c>
      <c r="N230" s="13">
        <v>0</v>
      </c>
      <c r="O230" s="13">
        <v>28475194.690000001</v>
      </c>
      <c r="P230" s="13">
        <v>0</v>
      </c>
      <c r="Q230" s="13">
        <v>8970670.6400000006</v>
      </c>
      <c r="R230" s="13">
        <v>0</v>
      </c>
      <c r="S230" s="13">
        <v>8970670.6400000006</v>
      </c>
      <c r="T230" s="13">
        <v>0</v>
      </c>
      <c r="U230" s="13">
        <f>U254+U262+U266+U278+U294+U298+U302+U258</f>
        <v>47083327.329999998</v>
      </c>
      <c r="V230" s="13">
        <v>0</v>
      </c>
      <c r="W230" s="13">
        <f>W254+W262+W266+W278+W294+W298+W302+W258</f>
        <v>46778497.329999998</v>
      </c>
      <c r="X230" s="13">
        <v>0</v>
      </c>
      <c r="Y230" s="133"/>
      <c r="Z230" s="115"/>
      <c r="AA230" s="133"/>
      <c r="AB230" s="115"/>
      <c r="AC230" s="367" t="s">
        <v>5</v>
      </c>
      <c r="AD230" s="367" t="s">
        <v>5</v>
      </c>
      <c r="AE230" s="369" t="s">
        <v>5</v>
      </c>
      <c r="AF230" s="367" t="s">
        <v>5</v>
      </c>
      <c r="AG230" s="297" t="s">
        <v>5</v>
      </c>
      <c r="AH230" s="297" t="s">
        <v>5</v>
      </c>
      <c r="AI230" s="297" t="s">
        <v>5</v>
      </c>
      <c r="AJ230" s="297" t="s">
        <v>5</v>
      </c>
      <c r="AK230" s="297" t="s">
        <v>5</v>
      </c>
      <c r="AL230" s="297" t="s">
        <v>5</v>
      </c>
      <c r="AM230" s="297" t="s">
        <v>5</v>
      </c>
      <c r="AN230" s="297" t="s">
        <v>5</v>
      </c>
      <c r="AO230" s="272" t="s">
        <v>5</v>
      </c>
      <c r="AP230" s="272" t="s">
        <v>5</v>
      </c>
    </row>
    <row r="231" spans="2:42" s="6" customFormat="1" ht="232.5" customHeight="1" x14ac:dyDescent="0.3">
      <c r="B231" s="39"/>
      <c r="C231" s="304"/>
      <c r="D231" s="304"/>
      <c r="E231" s="355"/>
      <c r="F231" s="49" t="s">
        <v>13</v>
      </c>
      <c r="G231" s="13">
        <f>I231+M231+Q231+[1]Лист1!C210</f>
        <v>85130927.819999993</v>
      </c>
      <c r="H231" s="13">
        <f>K231+O231+S231+[1]Лист1!E210</f>
        <v>85129530.460000008</v>
      </c>
      <c r="I231" s="13">
        <v>16486735.41</v>
      </c>
      <c r="J231" s="13">
        <v>0</v>
      </c>
      <c r="K231" s="13">
        <v>16485338.050000001</v>
      </c>
      <c r="L231" s="13">
        <v>0</v>
      </c>
      <c r="M231" s="13">
        <v>28475194.690000001</v>
      </c>
      <c r="N231" s="13">
        <v>0</v>
      </c>
      <c r="O231" s="13">
        <v>28475194.690000001</v>
      </c>
      <c r="P231" s="13">
        <v>0</v>
      </c>
      <c r="Q231" s="13">
        <v>8970670.6400000006</v>
      </c>
      <c r="R231" s="13">
        <v>0</v>
      </c>
      <c r="S231" s="13">
        <v>8970670.6400000006</v>
      </c>
      <c r="T231" s="13">
        <v>0</v>
      </c>
      <c r="U231" s="13">
        <f>U255+U263+U267+U279+U295+U259</f>
        <v>31198327.079999998</v>
      </c>
      <c r="V231" s="13">
        <v>0</v>
      </c>
      <c r="W231" s="13">
        <f>W255+W263+W267+W279+W295+W259</f>
        <v>31198327.079999998</v>
      </c>
      <c r="X231" s="13">
        <v>0</v>
      </c>
      <c r="Y231" s="133"/>
      <c r="Z231" s="115"/>
      <c r="AA231" s="133"/>
      <c r="AB231" s="115"/>
      <c r="AC231" s="367"/>
      <c r="AD231" s="367"/>
      <c r="AE231" s="369"/>
      <c r="AF231" s="367"/>
      <c r="AG231" s="298"/>
      <c r="AH231" s="298"/>
      <c r="AI231" s="298"/>
      <c r="AJ231" s="298"/>
      <c r="AK231" s="298"/>
      <c r="AL231" s="298"/>
      <c r="AM231" s="298"/>
      <c r="AN231" s="298"/>
      <c r="AO231" s="273"/>
      <c r="AP231" s="273"/>
    </row>
    <row r="232" spans="2:42" s="6" customFormat="1" ht="192.75" customHeight="1" x14ac:dyDescent="0.3">
      <c r="B232" s="39"/>
      <c r="C232" s="304"/>
      <c r="D232" s="304"/>
      <c r="E232" s="355"/>
      <c r="F232" s="49" t="s">
        <v>14</v>
      </c>
      <c r="G232" s="13">
        <f>I232+[1]Лист1!C211</f>
        <v>30873558.219999999</v>
      </c>
      <c r="H232" s="13">
        <f>K232+[1]Лист1!E211</f>
        <v>30582113.739999998</v>
      </c>
      <c r="I232" s="13">
        <v>15886750.449999999</v>
      </c>
      <c r="J232" s="13">
        <v>0</v>
      </c>
      <c r="K232" s="13">
        <v>15886750.449999999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f>U296+U304+U300</f>
        <v>14986807.77</v>
      </c>
      <c r="V232" s="13">
        <v>0</v>
      </c>
      <c r="W232" s="13">
        <f>W296+W300+W304</f>
        <v>14695363.289999999</v>
      </c>
      <c r="X232" s="13">
        <v>0</v>
      </c>
      <c r="Y232" s="133"/>
      <c r="Z232" s="115"/>
      <c r="AA232" s="133"/>
      <c r="AB232" s="115"/>
      <c r="AC232" s="367"/>
      <c r="AD232" s="367"/>
      <c r="AE232" s="369"/>
      <c r="AF232" s="367"/>
      <c r="AG232" s="298"/>
      <c r="AH232" s="298"/>
      <c r="AI232" s="298"/>
      <c r="AJ232" s="298"/>
      <c r="AK232" s="298"/>
      <c r="AL232" s="298"/>
      <c r="AM232" s="298"/>
      <c r="AN232" s="298"/>
      <c r="AO232" s="273"/>
      <c r="AP232" s="273"/>
    </row>
    <row r="233" spans="2:42" s="6" customFormat="1" ht="289.5" customHeight="1" x14ac:dyDescent="0.3">
      <c r="B233" s="39"/>
      <c r="C233" s="304"/>
      <c r="D233" s="304"/>
      <c r="E233" s="355"/>
      <c r="F233" s="49" t="s">
        <v>15</v>
      </c>
      <c r="G233" s="13">
        <f>I233+[1]Лист1!C212</f>
        <v>3579851.02</v>
      </c>
      <c r="H233" s="13">
        <f>K233+[1]Лист1!E212</f>
        <v>3566465.5</v>
      </c>
      <c r="I233" s="13">
        <v>2681658.54</v>
      </c>
      <c r="J233" s="13">
        <v>0</v>
      </c>
      <c r="K233" s="13">
        <v>2681658.54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f>U301+U305+U257</f>
        <v>898192.48</v>
      </c>
      <c r="V233" s="13">
        <v>0</v>
      </c>
      <c r="W233" s="13">
        <f>W257+W301+W305</f>
        <v>884806.96</v>
      </c>
      <c r="X233" s="13">
        <v>0</v>
      </c>
      <c r="Y233" s="133"/>
      <c r="Z233" s="115"/>
      <c r="AA233" s="133"/>
      <c r="AB233" s="115"/>
      <c r="AC233" s="367"/>
      <c r="AD233" s="367"/>
      <c r="AE233" s="369"/>
      <c r="AF233" s="367"/>
      <c r="AG233" s="299"/>
      <c r="AH233" s="299"/>
      <c r="AI233" s="299"/>
      <c r="AJ233" s="299"/>
      <c r="AK233" s="299"/>
      <c r="AL233" s="299"/>
      <c r="AM233" s="299"/>
      <c r="AN233" s="299"/>
      <c r="AO233" s="274"/>
      <c r="AP233" s="274"/>
    </row>
    <row r="234" spans="2:42" ht="99.75" customHeight="1" x14ac:dyDescent="0.3">
      <c r="B234" s="39"/>
      <c r="C234" s="275" t="s">
        <v>67</v>
      </c>
      <c r="D234" s="275">
        <v>502</v>
      </c>
      <c r="E234" s="354" t="s">
        <v>158</v>
      </c>
      <c r="F234" s="49" t="s">
        <v>4</v>
      </c>
      <c r="G234" s="14">
        <v>358308.89</v>
      </c>
      <c r="H234" s="14">
        <v>358308.89</v>
      </c>
      <c r="I234" s="13">
        <v>358308.89</v>
      </c>
      <c r="J234" s="13">
        <v>0</v>
      </c>
      <c r="K234" s="13">
        <v>358308.89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3"/>
      <c r="Z234" s="115"/>
      <c r="AA234" s="133"/>
      <c r="AB234" s="115"/>
      <c r="AC234" s="367" t="s">
        <v>95</v>
      </c>
      <c r="AD234" s="282" t="s">
        <v>90</v>
      </c>
      <c r="AE234" s="332">
        <f>AG234+AI234+AK234</f>
        <v>7.806</v>
      </c>
      <c r="AF234" s="329">
        <f>AH234+AJ234+AL234</f>
        <v>6.5060000000000002</v>
      </c>
      <c r="AG234" s="297">
        <v>7.8</v>
      </c>
      <c r="AH234" s="297">
        <v>6.5</v>
      </c>
      <c r="AI234" s="297">
        <v>0</v>
      </c>
      <c r="AJ234" s="297">
        <v>0</v>
      </c>
      <c r="AK234" s="297">
        <v>6.0000000000000001E-3</v>
      </c>
      <c r="AL234" s="297">
        <v>6.0000000000000001E-3</v>
      </c>
      <c r="AM234" s="297">
        <v>0</v>
      </c>
      <c r="AN234" s="297">
        <v>0</v>
      </c>
      <c r="AO234" s="272">
        <v>0</v>
      </c>
      <c r="AP234" s="272">
        <v>0</v>
      </c>
    </row>
    <row r="235" spans="2:42" ht="276" customHeight="1" x14ac:dyDescent="0.3">
      <c r="B235" s="39"/>
      <c r="C235" s="304"/>
      <c r="D235" s="304"/>
      <c r="E235" s="355"/>
      <c r="F235" s="49" t="s">
        <v>13</v>
      </c>
      <c r="G235" s="14">
        <v>358308.89</v>
      </c>
      <c r="H235" s="14">
        <v>358308.89</v>
      </c>
      <c r="I235" s="13">
        <v>358308.89</v>
      </c>
      <c r="J235" s="13">
        <v>0</v>
      </c>
      <c r="K235" s="13">
        <v>358308.89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3"/>
      <c r="Z235" s="115"/>
      <c r="AA235" s="133"/>
      <c r="AB235" s="115"/>
      <c r="AC235" s="369"/>
      <c r="AD235" s="321"/>
      <c r="AE235" s="333"/>
      <c r="AF235" s="330"/>
      <c r="AG235" s="298"/>
      <c r="AH235" s="298"/>
      <c r="AI235" s="298"/>
      <c r="AJ235" s="298"/>
      <c r="AK235" s="298"/>
      <c r="AL235" s="298"/>
      <c r="AM235" s="298"/>
      <c r="AN235" s="298"/>
      <c r="AO235" s="273"/>
      <c r="AP235" s="273"/>
    </row>
    <row r="236" spans="2:42" ht="191.25" customHeight="1" x14ac:dyDescent="0.3">
      <c r="B236" s="39"/>
      <c r="C236" s="304"/>
      <c r="D236" s="304"/>
      <c r="E236" s="355"/>
      <c r="F236" s="49" t="s">
        <v>14</v>
      </c>
      <c r="G236" s="14">
        <v>0</v>
      </c>
      <c r="H236" s="14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3"/>
      <c r="Z236" s="115"/>
      <c r="AA236" s="133"/>
      <c r="AB236" s="115"/>
      <c r="AC236" s="369"/>
      <c r="AD236" s="321"/>
      <c r="AE236" s="333"/>
      <c r="AF236" s="330"/>
      <c r="AG236" s="298"/>
      <c r="AH236" s="298"/>
      <c r="AI236" s="298"/>
      <c r="AJ236" s="298"/>
      <c r="AK236" s="298"/>
      <c r="AL236" s="298"/>
      <c r="AM236" s="298"/>
      <c r="AN236" s="298"/>
      <c r="AO236" s="273"/>
      <c r="AP236" s="273"/>
    </row>
    <row r="237" spans="2:42" ht="312.75" customHeight="1" x14ac:dyDescent="0.3">
      <c r="B237" s="39"/>
      <c r="C237" s="304"/>
      <c r="D237" s="304"/>
      <c r="E237" s="355"/>
      <c r="F237" s="49" t="s">
        <v>15</v>
      </c>
      <c r="G237" s="14">
        <v>0</v>
      </c>
      <c r="H237" s="14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3"/>
      <c r="Z237" s="115"/>
      <c r="AA237" s="133"/>
      <c r="AB237" s="115"/>
      <c r="AC237" s="369"/>
      <c r="AD237" s="321"/>
      <c r="AE237" s="333"/>
      <c r="AF237" s="330"/>
      <c r="AG237" s="298"/>
      <c r="AH237" s="298"/>
      <c r="AI237" s="298"/>
      <c r="AJ237" s="298"/>
      <c r="AK237" s="298"/>
      <c r="AL237" s="298"/>
      <c r="AM237" s="298"/>
      <c r="AN237" s="298"/>
      <c r="AO237" s="273"/>
      <c r="AP237" s="273"/>
    </row>
    <row r="238" spans="2:42" ht="120.75" customHeight="1" x14ac:dyDescent="0.3">
      <c r="B238" s="304"/>
      <c r="C238" s="275" t="s">
        <v>68</v>
      </c>
      <c r="D238" s="275">
        <v>502</v>
      </c>
      <c r="E238" s="354" t="s">
        <v>159</v>
      </c>
      <c r="F238" s="49" t="s">
        <v>4</v>
      </c>
      <c r="G238" s="13">
        <v>249920</v>
      </c>
      <c r="H238" s="13">
        <v>249920</v>
      </c>
      <c r="I238" s="13">
        <v>249920</v>
      </c>
      <c r="J238" s="13">
        <v>0</v>
      </c>
      <c r="K238" s="13">
        <v>249920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3"/>
      <c r="Z238" s="115"/>
      <c r="AA238" s="133"/>
      <c r="AB238" s="115"/>
      <c r="AC238" s="369"/>
      <c r="AD238" s="321"/>
      <c r="AE238" s="333"/>
      <c r="AF238" s="330"/>
      <c r="AG238" s="298"/>
      <c r="AH238" s="298"/>
      <c r="AI238" s="298"/>
      <c r="AJ238" s="298"/>
      <c r="AK238" s="298"/>
      <c r="AL238" s="298"/>
      <c r="AM238" s="298"/>
      <c r="AN238" s="298"/>
      <c r="AO238" s="273"/>
      <c r="AP238" s="273"/>
    </row>
    <row r="239" spans="2:42" ht="243" customHeight="1" x14ac:dyDescent="0.3">
      <c r="B239" s="304"/>
      <c r="C239" s="304"/>
      <c r="D239" s="304"/>
      <c r="E239" s="355"/>
      <c r="F239" s="49" t="s">
        <v>13</v>
      </c>
      <c r="G239" s="13">
        <v>249920</v>
      </c>
      <c r="H239" s="13">
        <v>249920</v>
      </c>
      <c r="I239" s="13">
        <v>249920</v>
      </c>
      <c r="J239" s="13">
        <v>0</v>
      </c>
      <c r="K239" s="13">
        <v>249920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3"/>
      <c r="Z239" s="115"/>
      <c r="AA239" s="133"/>
      <c r="AB239" s="115"/>
      <c r="AC239" s="369"/>
      <c r="AD239" s="321"/>
      <c r="AE239" s="333"/>
      <c r="AF239" s="330"/>
      <c r="AG239" s="298"/>
      <c r="AH239" s="298"/>
      <c r="AI239" s="298"/>
      <c r="AJ239" s="298"/>
      <c r="AK239" s="298"/>
      <c r="AL239" s="298"/>
      <c r="AM239" s="298"/>
      <c r="AN239" s="298"/>
      <c r="AO239" s="273"/>
      <c r="AP239" s="273"/>
    </row>
    <row r="240" spans="2:42" ht="189" customHeight="1" x14ac:dyDescent="0.3">
      <c r="B240" s="304"/>
      <c r="C240" s="304"/>
      <c r="D240" s="304"/>
      <c r="E240" s="355"/>
      <c r="F240" s="49" t="s">
        <v>14</v>
      </c>
      <c r="G240" s="14">
        <v>0</v>
      </c>
      <c r="H240" s="14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/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3"/>
      <c r="Z240" s="115"/>
      <c r="AA240" s="133"/>
      <c r="AB240" s="115"/>
      <c r="AC240" s="369"/>
      <c r="AD240" s="321"/>
      <c r="AE240" s="333"/>
      <c r="AF240" s="330"/>
      <c r="AG240" s="298"/>
      <c r="AH240" s="298"/>
      <c r="AI240" s="298"/>
      <c r="AJ240" s="298"/>
      <c r="AK240" s="298"/>
      <c r="AL240" s="298"/>
      <c r="AM240" s="298"/>
      <c r="AN240" s="298"/>
      <c r="AO240" s="273"/>
      <c r="AP240" s="273"/>
    </row>
    <row r="241" spans="2:42" ht="337.5" customHeight="1" x14ac:dyDescent="0.3">
      <c r="B241" s="304"/>
      <c r="C241" s="304"/>
      <c r="D241" s="304"/>
      <c r="E241" s="355"/>
      <c r="F241" s="49" t="s">
        <v>15</v>
      </c>
      <c r="G241" s="14">
        <v>0</v>
      </c>
      <c r="H241" s="14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3"/>
      <c r="Z241" s="115"/>
      <c r="AA241" s="133"/>
      <c r="AB241" s="115"/>
      <c r="AC241" s="369"/>
      <c r="AD241" s="321"/>
      <c r="AE241" s="333"/>
      <c r="AF241" s="330"/>
      <c r="AG241" s="298"/>
      <c r="AH241" s="298"/>
      <c r="AI241" s="298"/>
      <c r="AJ241" s="298"/>
      <c r="AK241" s="298"/>
      <c r="AL241" s="298"/>
      <c r="AM241" s="298"/>
      <c r="AN241" s="298"/>
      <c r="AO241" s="273"/>
      <c r="AP241" s="273"/>
    </row>
    <row r="242" spans="2:42" ht="110.25" customHeight="1" x14ac:dyDescent="0.3">
      <c r="B242" s="275"/>
      <c r="C242" s="275" t="s">
        <v>69</v>
      </c>
      <c r="D242" s="275">
        <v>502</v>
      </c>
      <c r="E242" s="354" t="s">
        <v>160</v>
      </c>
      <c r="F242" s="49" t="s">
        <v>4</v>
      </c>
      <c r="G242" s="14">
        <v>1397.36</v>
      </c>
      <c r="H242" s="14">
        <v>0</v>
      </c>
      <c r="I242" s="13">
        <v>1397.36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3"/>
      <c r="Z242" s="115"/>
      <c r="AA242" s="133"/>
      <c r="AB242" s="115"/>
      <c r="AC242" s="369"/>
      <c r="AD242" s="321"/>
      <c r="AE242" s="333"/>
      <c r="AF242" s="330"/>
      <c r="AG242" s="298"/>
      <c r="AH242" s="298"/>
      <c r="AI242" s="298"/>
      <c r="AJ242" s="298"/>
      <c r="AK242" s="298"/>
      <c r="AL242" s="298"/>
      <c r="AM242" s="298"/>
      <c r="AN242" s="298"/>
      <c r="AO242" s="273"/>
      <c r="AP242" s="273"/>
    </row>
    <row r="243" spans="2:42" ht="238.5" customHeight="1" x14ac:dyDescent="0.3">
      <c r="B243" s="304"/>
      <c r="C243" s="304"/>
      <c r="D243" s="304"/>
      <c r="E243" s="355"/>
      <c r="F243" s="49" t="s">
        <v>13</v>
      </c>
      <c r="G243" s="14">
        <v>1397.36</v>
      </c>
      <c r="H243" s="14">
        <v>0</v>
      </c>
      <c r="I243" s="13">
        <v>1397.36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3"/>
      <c r="Z243" s="115"/>
      <c r="AA243" s="133"/>
      <c r="AB243" s="115"/>
      <c r="AC243" s="369"/>
      <c r="AD243" s="321"/>
      <c r="AE243" s="333"/>
      <c r="AF243" s="330"/>
      <c r="AG243" s="298"/>
      <c r="AH243" s="298"/>
      <c r="AI243" s="298"/>
      <c r="AJ243" s="298"/>
      <c r="AK243" s="298"/>
      <c r="AL243" s="298"/>
      <c r="AM243" s="298"/>
      <c r="AN243" s="298"/>
      <c r="AO243" s="273"/>
      <c r="AP243" s="273"/>
    </row>
    <row r="244" spans="2:42" ht="165.75" customHeight="1" x14ac:dyDescent="0.3">
      <c r="B244" s="304"/>
      <c r="C244" s="304"/>
      <c r="D244" s="304"/>
      <c r="E244" s="355"/>
      <c r="F244" s="49" t="s">
        <v>14</v>
      </c>
      <c r="G244" s="14">
        <v>0</v>
      </c>
      <c r="H244" s="14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3"/>
      <c r="Z244" s="115"/>
      <c r="AA244" s="133"/>
      <c r="AB244" s="115"/>
      <c r="AC244" s="369"/>
      <c r="AD244" s="321"/>
      <c r="AE244" s="333"/>
      <c r="AF244" s="330"/>
      <c r="AG244" s="298"/>
      <c r="AH244" s="298"/>
      <c r="AI244" s="298"/>
      <c r="AJ244" s="298"/>
      <c r="AK244" s="298"/>
      <c r="AL244" s="298"/>
      <c r="AM244" s="298"/>
      <c r="AN244" s="298"/>
      <c r="AO244" s="273"/>
      <c r="AP244" s="273"/>
    </row>
    <row r="245" spans="2:42" ht="304.5" customHeight="1" x14ac:dyDescent="0.3">
      <c r="B245" s="304"/>
      <c r="C245" s="304"/>
      <c r="D245" s="304"/>
      <c r="E245" s="355"/>
      <c r="F245" s="49" t="s">
        <v>15</v>
      </c>
      <c r="G245" s="14">
        <v>0</v>
      </c>
      <c r="H245" s="14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3"/>
      <c r="Z245" s="115"/>
      <c r="AA245" s="133"/>
      <c r="AB245" s="115"/>
      <c r="AC245" s="369"/>
      <c r="AD245" s="321"/>
      <c r="AE245" s="334"/>
      <c r="AF245" s="331"/>
      <c r="AG245" s="299"/>
      <c r="AH245" s="299"/>
      <c r="AI245" s="299"/>
      <c r="AJ245" s="299"/>
      <c r="AK245" s="299"/>
      <c r="AL245" s="299"/>
      <c r="AM245" s="299"/>
      <c r="AN245" s="299"/>
      <c r="AO245" s="274"/>
      <c r="AP245" s="274"/>
    </row>
    <row r="246" spans="2:42" ht="118.5" customHeight="1" x14ac:dyDescent="0.3">
      <c r="B246" s="39"/>
      <c r="C246" s="357" t="s">
        <v>70</v>
      </c>
      <c r="D246" s="357">
        <v>502</v>
      </c>
      <c r="E246" s="368" t="s">
        <v>115</v>
      </c>
      <c r="F246" s="49" t="s">
        <v>4</v>
      </c>
      <c r="G246" s="14">
        <v>13200000</v>
      </c>
      <c r="H246" s="14">
        <v>13200000</v>
      </c>
      <c r="I246" s="13">
        <v>13200000</v>
      </c>
      <c r="J246" s="13">
        <v>0</v>
      </c>
      <c r="K246" s="13">
        <v>13200000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6">
        <v>0</v>
      </c>
      <c r="R246" s="16">
        <v>0</v>
      </c>
      <c r="S246" s="16">
        <v>0</v>
      </c>
      <c r="T246" s="16">
        <v>0</v>
      </c>
      <c r="U246" s="13">
        <v>0</v>
      </c>
      <c r="V246" s="13">
        <v>0</v>
      </c>
      <c r="W246" s="13">
        <v>0</v>
      </c>
      <c r="X246" s="13">
        <v>0</v>
      </c>
      <c r="Y246" s="133"/>
      <c r="Z246" s="115"/>
      <c r="AA246" s="133"/>
      <c r="AB246" s="115"/>
      <c r="AC246" s="282" t="s">
        <v>96</v>
      </c>
      <c r="AD246" s="367" t="s">
        <v>94</v>
      </c>
      <c r="AE246" s="358">
        <f>AG246+AI246+AK246+AM246</f>
        <v>7</v>
      </c>
      <c r="AF246" s="359">
        <f>AH246+AJ246+AL246+AN246</f>
        <v>7</v>
      </c>
      <c r="AG246" s="303">
        <v>1</v>
      </c>
      <c r="AH246" s="303">
        <v>1</v>
      </c>
      <c r="AI246" s="297">
        <v>4</v>
      </c>
      <c r="AJ246" s="297">
        <v>4</v>
      </c>
      <c r="AK246" s="297">
        <v>1</v>
      </c>
      <c r="AL246" s="297">
        <v>1</v>
      </c>
      <c r="AM246" s="297">
        <v>1</v>
      </c>
      <c r="AN246" s="297">
        <v>1</v>
      </c>
      <c r="AO246" s="272">
        <v>0</v>
      </c>
      <c r="AP246" s="272">
        <v>0</v>
      </c>
    </row>
    <row r="247" spans="2:42" ht="248.25" customHeight="1" x14ac:dyDescent="0.3">
      <c r="B247" s="39"/>
      <c r="C247" s="357"/>
      <c r="D247" s="357"/>
      <c r="E247" s="368"/>
      <c r="F247" s="49" t="s">
        <v>13</v>
      </c>
      <c r="G247" s="14">
        <v>13200000</v>
      </c>
      <c r="H247" s="14">
        <v>13200000</v>
      </c>
      <c r="I247" s="13">
        <v>13200000</v>
      </c>
      <c r="J247" s="13">
        <v>0</v>
      </c>
      <c r="K247" s="13">
        <v>13200000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3"/>
      <c r="Z247" s="115"/>
      <c r="AA247" s="133"/>
      <c r="AB247" s="115"/>
      <c r="AC247" s="321"/>
      <c r="AD247" s="369"/>
      <c r="AE247" s="358"/>
      <c r="AF247" s="359"/>
      <c r="AG247" s="303"/>
      <c r="AH247" s="303"/>
      <c r="AI247" s="298"/>
      <c r="AJ247" s="298"/>
      <c r="AK247" s="298"/>
      <c r="AL247" s="298"/>
      <c r="AM247" s="298"/>
      <c r="AN247" s="298"/>
      <c r="AO247" s="273"/>
      <c r="AP247" s="273"/>
    </row>
    <row r="248" spans="2:42" ht="177.75" customHeight="1" x14ac:dyDescent="0.3">
      <c r="B248" s="39"/>
      <c r="C248" s="357"/>
      <c r="D248" s="357"/>
      <c r="E248" s="368"/>
      <c r="F248" s="49" t="s">
        <v>14</v>
      </c>
      <c r="G248" s="14">
        <v>0</v>
      </c>
      <c r="H248" s="14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3"/>
      <c r="Z248" s="115"/>
      <c r="AA248" s="133"/>
      <c r="AB248" s="115"/>
      <c r="AC248" s="321"/>
      <c r="AD248" s="369"/>
      <c r="AE248" s="358"/>
      <c r="AF248" s="359"/>
      <c r="AG248" s="303"/>
      <c r="AH248" s="303"/>
      <c r="AI248" s="298"/>
      <c r="AJ248" s="298"/>
      <c r="AK248" s="298"/>
      <c r="AL248" s="298"/>
      <c r="AM248" s="298"/>
      <c r="AN248" s="298"/>
      <c r="AO248" s="273"/>
      <c r="AP248" s="273"/>
    </row>
    <row r="249" spans="2:42" ht="327" customHeight="1" x14ac:dyDescent="0.3">
      <c r="B249" s="39"/>
      <c r="C249" s="357"/>
      <c r="D249" s="357"/>
      <c r="E249" s="368"/>
      <c r="F249" s="49" t="s">
        <v>15</v>
      </c>
      <c r="G249" s="14">
        <v>0</v>
      </c>
      <c r="H249" s="14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3"/>
      <c r="Z249" s="115"/>
      <c r="AA249" s="133"/>
      <c r="AB249" s="115"/>
      <c r="AC249" s="322"/>
      <c r="AD249" s="369"/>
      <c r="AE249" s="358"/>
      <c r="AF249" s="359"/>
      <c r="AG249" s="303"/>
      <c r="AH249" s="303"/>
      <c r="AI249" s="299"/>
      <c r="AJ249" s="299"/>
      <c r="AK249" s="299"/>
      <c r="AL249" s="299"/>
      <c r="AM249" s="299"/>
      <c r="AN249" s="299"/>
      <c r="AO249" s="274"/>
      <c r="AP249" s="274"/>
    </row>
    <row r="250" spans="2:42" ht="128.25" customHeight="1" x14ac:dyDescent="0.3">
      <c r="B250" s="304"/>
      <c r="C250" s="275" t="s">
        <v>71</v>
      </c>
      <c r="D250" s="275">
        <v>502</v>
      </c>
      <c r="E250" s="354" t="s">
        <v>116</v>
      </c>
      <c r="F250" s="49" t="s">
        <v>4</v>
      </c>
      <c r="G250" s="14">
        <v>311695</v>
      </c>
      <c r="H250" s="14">
        <v>311695</v>
      </c>
      <c r="I250" s="13">
        <v>311695</v>
      </c>
      <c r="J250" s="13">
        <v>0</v>
      </c>
      <c r="K250" s="13">
        <v>311695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69">
        <v>0</v>
      </c>
      <c r="Z250" s="205">
        <v>0</v>
      </c>
      <c r="AA250" s="169">
        <v>0</v>
      </c>
      <c r="AB250" s="115"/>
      <c r="AC250" s="282" t="s">
        <v>97</v>
      </c>
      <c r="AD250" s="283" t="s">
        <v>94</v>
      </c>
      <c r="AE250" s="358">
        <v>1</v>
      </c>
      <c r="AF250" s="359">
        <v>1</v>
      </c>
      <c r="AG250" s="303">
        <v>1</v>
      </c>
      <c r="AH250" s="303">
        <v>1</v>
      </c>
      <c r="AI250" s="297">
        <v>0</v>
      </c>
      <c r="AJ250" s="297">
        <v>0</v>
      </c>
      <c r="AK250" s="297">
        <v>0</v>
      </c>
      <c r="AL250" s="297">
        <v>0</v>
      </c>
      <c r="AM250" s="297">
        <v>0</v>
      </c>
      <c r="AN250" s="297">
        <v>0</v>
      </c>
      <c r="AO250" s="272">
        <v>0</v>
      </c>
      <c r="AP250" s="272">
        <v>0</v>
      </c>
    </row>
    <row r="251" spans="2:42" ht="245.25" customHeight="1" x14ac:dyDescent="0.3">
      <c r="B251" s="304"/>
      <c r="C251" s="304"/>
      <c r="D251" s="304"/>
      <c r="E251" s="355"/>
      <c r="F251" s="49" t="s">
        <v>13</v>
      </c>
      <c r="G251" s="14">
        <v>311695</v>
      </c>
      <c r="H251" s="14">
        <v>311695</v>
      </c>
      <c r="I251" s="13">
        <v>311695</v>
      </c>
      <c r="J251" s="13">
        <v>0</v>
      </c>
      <c r="K251" s="13">
        <v>311695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69">
        <v>0</v>
      </c>
      <c r="Z251" s="205">
        <v>0</v>
      </c>
      <c r="AA251" s="169">
        <v>0</v>
      </c>
      <c r="AB251" s="115"/>
      <c r="AC251" s="321"/>
      <c r="AD251" s="321"/>
      <c r="AE251" s="358"/>
      <c r="AF251" s="359"/>
      <c r="AG251" s="303"/>
      <c r="AH251" s="303"/>
      <c r="AI251" s="298"/>
      <c r="AJ251" s="298"/>
      <c r="AK251" s="298"/>
      <c r="AL251" s="298"/>
      <c r="AM251" s="298"/>
      <c r="AN251" s="298"/>
      <c r="AO251" s="273"/>
      <c r="AP251" s="273"/>
    </row>
    <row r="252" spans="2:42" ht="217.5" customHeight="1" x14ac:dyDescent="0.3">
      <c r="B252" s="304"/>
      <c r="C252" s="304"/>
      <c r="D252" s="304"/>
      <c r="E252" s="355"/>
      <c r="F252" s="49" t="s">
        <v>14</v>
      </c>
      <c r="G252" s="14">
        <v>0</v>
      </c>
      <c r="H252" s="14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69">
        <v>0</v>
      </c>
      <c r="Z252" s="205">
        <v>0</v>
      </c>
      <c r="AA252" s="169">
        <v>0</v>
      </c>
      <c r="AB252" s="115"/>
      <c r="AC252" s="321"/>
      <c r="AD252" s="321"/>
      <c r="AE252" s="358"/>
      <c r="AF252" s="359"/>
      <c r="AG252" s="303"/>
      <c r="AH252" s="303"/>
      <c r="AI252" s="298"/>
      <c r="AJ252" s="298"/>
      <c r="AK252" s="298"/>
      <c r="AL252" s="298"/>
      <c r="AM252" s="298"/>
      <c r="AN252" s="298"/>
      <c r="AO252" s="273"/>
      <c r="AP252" s="273"/>
    </row>
    <row r="253" spans="2:42" ht="326.25" customHeight="1" x14ac:dyDescent="0.3">
      <c r="B253" s="304"/>
      <c r="C253" s="304"/>
      <c r="D253" s="304"/>
      <c r="E253" s="355"/>
      <c r="F253" s="49" t="s">
        <v>15</v>
      </c>
      <c r="G253" s="14">
        <v>0</v>
      </c>
      <c r="H253" s="14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69">
        <v>0</v>
      </c>
      <c r="Z253" s="205">
        <v>0</v>
      </c>
      <c r="AA253" s="169">
        <v>0</v>
      </c>
      <c r="AB253" s="115"/>
      <c r="AC253" s="322"/>
      <c r="AD253" s="322"/>
      <c r="AE253" s="358"/>
      <c r="AF253" s="359"/>
      <c r="AG253" s="303"/>
      <c r="AH253" s="303"/>
      <c r="AI253" s="299"/>
      <c r="AJ253" s="299"/>
      <c r="AK253" s="299"/>
      <c r="AL253" s="299"/>
      <c r="AM253" s="299"/>
      <c r="AN253" s="299"/>
      <c r="AO253" s="274"/>
      <c r="AP253" s="274"/>
    </row>
    <row r="254" spans="2:42" ht="135.75" customHeight="1" x14ac:dyDescent="0.3">
      <c r="B254" s="39"/>
      <c r="C254" s="275" t="s">
        <v>72</v>
      </c>
      <c r="D254" s="275" t="s">
        <v>167</v>
      </c>
      <c r="E254" s="354" t="s">
        <v>162</v>
      </c>
      <c r="F254" s="49" t="s">
        <v>4</v>
      </c>
      <c r="G254" s="13">
        <f>I254+M254+Q254+[1]Лист1!C233</f>
        <v>13181023.58</v>
      </c>
      <c r="H254" s="13">
        <f>K254+O254+S254+[1]Лист1!E233</f>
        <v>13181023.58</v>
      </c>
      <c r="I254" s="13">
        <v>3915112.79</v>
      </c>
      <c r="J254" s="13">
        <v>0</v>
      </c>
      <c r="K254" s="13">
        <v>3915112.79</v>
      </c>
      <c r="L254" s="13">
        <v>0</v>
      </c>
      <c r="M254" s="13">
        <v>1773756.87</v>
      </c>
      <c r="N254" s="13">
        <v>0</v>
      </c>
      <c r="O254" s="13">
        <v>1773756.87</v>
      </c>
      <c r="P254" s="13">
        <v>0</v>
      </c>
      <c r="Q254" s="13">
        <v>3678084.64</v>
      </c>
      <c r="R254" s="13">
        <v>0</v>
      </c>
      <c r="S254" s="13">
        <v>3678084.64</v>
      </c>
      <c r="T254" s="13">
        <v>0</v>
      </c>
      <c r="U254" s="13">
        <v>3814069.28</v>
      </c>
      <c r="V254" s="13">
        <v>0</v>
      </c>
      <c r="W254" s="13">
        <v>3814069.28</v>
      </c>
      <c r="X254" s="13">
        <v>0</v>
      </c>
      <c r="Y254" s="169">
        <v>0</v>
      </c>
      <c r="Z254" s="205">
        <v>0</v>
      </c>
      <c r="AA254" s="169">
        <v>0</v>
      </c>
      <c r="AB254" s="115"/>
      <c r="AC254" s="282" t="s">
        <v>98</v>
      </c>
      <c r="AD254" s="282" t="s">
        <v>90</v>
      </c>
      <c r="AE254" s="421">
        <f>AG254+AI254+AK254+AM254</f>
        <v>5.75</v>
      </c>
      <c r="AF254" s="407">
        <f>AH254+AJ254+AL254+AN254</f>
        <v>6.0590000000000002</v>
      </c>
      <c r="AG254" s="303">
        <v>0.5</v>
      </c>
      <c r="AH254" s="303">
        <v>0.52</v>
      </c>
      <c r="AI254" s="297">
        <v>1.89</v>
      </c>
      <c r="AJ254" s="297">
        <v>1.96</v>
      </c>
      <c r="AK254" s="297">
        <v>1.56</v>
      </c>
      <c r="AL254" s="297">
        <v>1.6</v>
      </c>
      <c r="AM254" s="297">
        <v>1.8</v>
      </c>
      <c r="AN254" s="297">
        <v>1.9790000000000001</v>
      </c>
      <c r="AO254" s="272">
        <v>0</v>
      </c>
      <c r="AP254" s="272">
        <v>0</v>
      </c>
    </row>
    <row r="255" spans="2:42" ht="250.5" customHeight="1" x14ac:dyDescent="0.3">
      <c r="B255" s="39"/>
      <c r="C255" s="304"/>
      <c r="D255" s="304"/>
      <c r="E255" s="355"/>
      <c r="F255" s="49" t="s">
        <v>13</v>
      </c>
      <c r="G255" s="13">
        <f>I255+M255+Q255+[1]Лист1!C234</f>
        <v>9854580.9499999993</v>
      </c>
      <c r="H255" s="13">
        <f>K255+O255+S255+[1]Лист1!E234</f>
        <v>9854580.9499999993</v>
      </c>
      <c r="I255" s="13">
        <v>1233454.25</v>
      </c>
      <c r="J255" s="13">
        <v>0</v>
      </c>
      <c r="K255" s="13">
        <v>1233454.25</v>
      </c>
      <c r="L255" s="13">
        <v>0</v>
      </c>
      <c r="M255" s="13">
        <v>1773756.87</v>
      </c>
      <c r="N255" s="13">
        <v>0</v>
      </c>
      <c r="O255" s="13">
        <v>1773756.87</v>
      </c>
      <c r="P255" s="13">
        <v>0</v>
      </c>
      <c r="Q255" s="13">
        <v>3678084.64</v>
      </c>
      <c r="R255" s="13">
        <v>0</v>
      </c>
      <c r="S255" s="13">
        <v>3678084.64</v>
      </c>
      <c r="T255" s="13">
        <v>0</v>
      </c>
      <c r="U255" s="13">
        <v>3169285.19</v>
      </c>
      <c r="V255" s="13">
        <v>0</v>
      </c>
      <c r="W255" s="13">
        <v>3169285.19</v>
      </c>
      <c r="X255" s="13">
        <v>0</v>
      </c>
      <c r="Y255" s="169">
        <v>0</v>
      </c>
      <c r="Z255" s="205">
        <v>0</v>
      </c>
      <c r="AA255" s="169">
        <v>0</v>
      </c>
      <c r="AB255" s="115"/>
      <c r="AC255" s="321"/>
      <c r="AD255" s="321"/>
      <c r="AE255" s="421"/>
      <c r="AF255" s="407"/>
      <c r="AG255" s="303"/>
      <c r="AH255" s="303"/>
      <c r="AI255" s="298"/>
      <c r="AJ255" s="298"/>
      <c r="AK255" s="298"/>
      <c r="AL255" s="298"/>
      <c r="AM255" s="298"/>
      <c r="AN255" s="298"/>
      <c r="AO255" s="273"/>
      <c r="AP255" s="273"/>
    </row>
    <row r="256" spans="2:42" ht="178.5" customHeight="1" x14ac:dyDescent="0.3">
      <c r="B256" s="39"/>
      <c r="C256" s="304"/>
      <c r="D256" s="304"/>
      <c r="E256" s="355"/>
      <c r="F256" s="49" t="s">
        <v>14</v>
      </c>
      <c r="G256" s="14">
        <v>0</v>
      </c>
      <c r="H256" s="14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69">
        <v>0</v>
      </c>
      <c r="Z256" s="205">
        <v>0</v>
      </c>
      <c r="AA256" s="169">
        <v>0</v>
      </c>
      <c r="AB256" s="115"/>
      <c r="AC256" s="321"/>
      <c r="AD256" s="321"/>
      <c r="AE256" s="421"/>
      <c r="AF256" s="407"/>
      <c r="AG256" s="303"/>
      <c r="AH256" s="303"/>
      <c r="AI256" s="298"/>
      <c r="AJ256" s="298"/>
      <c r="AK256" s="298"/>
      <c r="AL256" s="298"/>
      <c r="AM256" s="298"/>
      <c r="AN256" s="298"/>
      <c r="AO256" s="273"/>
      <c r="AP256" s="273"/>
    </row>
    <row r="257" spans="2:42" ht="312.75" customHeight="1" x14ac:dyDescent="0.3">
      <c r="B257" s="39"/>
      <c r="C257" s="304"/>
      <c r="D257" s="304"/>
      <c r="E257" s="355"/>
      <c r="F257" s="49" t="s">
        <v>15</v>
      </c>
      <c r="G257" s="13">
        <f>I257+[1]Лист1!C236</f>
        <v>3326442.63</v>
      </c>
      <c r="H257" s="13">
        <f>K257+[1]Лист1!E236</f>
        <v>3326442.63</v>
      </c>
      <c r="I257" s="13">
        <v>2681658.54</v>
      </c>
      <c r="J257" s="13">
        <v>0</v>
      </c>
      <c r="K257" s="13">
        <v>2681658.54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644784.09</v>
      </c>
      <c r="V257" s="13">
        <v>0</v>
      </c>
      <c r="W257" s="13">
        <v>644784.09</v>
      </c>
      <c r="X257" s="13">
        <v>0</v>
      </c>
      <c r="Y257" s="169">
        <v>0</v>
      </c>
      <c r="Z257" s="205">
        <v>0</v>
      </c>
      <c r="AA257" s="169">
        <v>0</v>
      </c>
      <c r="AB257" s="115"/>
      <c r="AC257" s="322"/>
      <c r="AD257" s="322"/>
      <c r="AE257" s="421"/>
      <c r="AF257" s="407"/>
      <c r="AG257" s="303"/>
      <c r="AH257" s="303"/>
      <c r="AI257" s="299"/>
      <c r="AJ257" s="299"/>
      <c r="AK257" s="299"/>
      <c r="AL257" s="299"/>
      <c r="AM257" s="299"/>
      <c r="AN257" s="299"/>
      <c r="AO257" s="274"/>
      <c r="AP257" s="274"/>
    </row>
    <row r="258" spans="2:42" ht="166.5" customHeight="1" x14ac:dyDescent="0.3">
      <c r="B258" s="105"/>
      <c r="C258" s="282" t="s">
        <v>277</v>
      </c>
      <c r="D258" s="282">
        <v>502</v>
      </c>
      <c r="E258" s="285" t="s">
        <v>116</v>
      </c>
      <c r="F258" s="107" t="s">
        <v>4</v>
      </c>
      <c r="G258" s="13">
        <v>6873052.9000000004</v>
      </c>
      <c r="H258" s="13">
        <v>6873052.9000000004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6873052.9000000004</v>
      </c>
      <c r="V258" s="13">
        <v>0</v>
      </c>
      <c r="W258" s="13">
        <v>6873052.9000000004</v>
      </c>
      <c r="X258" s="13">
        <v>0</v>
      </c>
      <c r="Y258" s="169">
        <v>0</v>
      </c>
      <c r="Z258" s="205">
        <v>0</v>
      </c>
      <c r="AA258" s="169">
        <v>0</v>
      </c>
      <c r="AB258" s="115"/>
      <c r="AC258" s="288" t="s">
        <v>278</v>
      </c>
      <c r="AD258" s="288" t="s">
        <v>279</v>
      </c>
      <c r="AE258" s="291">
        <v>0</v>
      </c>
      <c r="AF258" s="294">
        <v>0</v>
      </c>
      <c r="AG258" s="297">
        <v>0</v>
      </c>
      <c r="AH258" s="297">
        <v>0</v>
      </c>
      <c r="AI258" s="297">
        <v>0</v>
      </c>
      <c r="AJ258" s="297">
        <v>0</v>
      </c>
      <c r="AK258" s="297">
        <v>0</v>
      </c>
      <c r="AL258" s="297">
        <v>0</v>
      </c>
      <c r="AM258" s="297">
        <v>0</v>
      </c>
      <c r="AN258" s="297">
        <v>0</v>
      </c>
      <c r="AO258" s="272">
        <v>0</v>
      </c>
      <c r="AP258" s="272">
        <v>0</v>
      </c>
    </row>
    <row r="259" spans="2:42" ht="267.75" customHeight="1" x14ac:dyDescent="0.3">
      <c r="B259" s="105"/>
      <c r="C259" s="283"/>
      <c r="D259" s="283"/>
      <c r="E259" s="286"/>
      <c r="F259" s="107" t="s">
        <v>13</v>
      </c>
      <c r="G259" s="13">
        <v>6873052.9000000004</v>
      </c>
      <c r="H259" s="13">
        <v>6873052.9000000004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6873052.9000000004</v>
      </c>
      <c r="V259" s="13">
        <v>0</v>
      </c>
      <c r="W259" s="13">
        <v>6873052.9000000004</v>
      </c>
      <c r="X259" s="13">
        <v>0</v>
      </c>
      <c r="Y259" s="169">
        <v>0</v>
      </c>
      <c r="Z259" s="205">
        <v>0</v>
      </c>
      <c r="AA259" s="169">
        <v>0</v>
      </c>
      <c r="AB259" s="115"/>
      <c r="AC259" s="289"/>
      <c r="AD259" s="289"/>
      <c r="AE259" s="292"/>
      <c r="AF259" s="295"/>
      <c r="AG259" s="298"/>
      <c r="AH259" s="298"/>
      <c r="AI259" s="298"/>
      <c r="AJ259" s="298"/>
      <c r="AK259" s="298"/>
      <c r="AL259" s="298"/>
      <c r="AM259" s="298"/>
      <c r="AN259" s="298"/>
      <c r="AO259" s="273"/>
      <c r="AP259" s="273"/>
    </row>
    <row r="260" spans="2:42" ht="204" customHeight="1" x14ac:dyDescent="0.3">
      <c r="B260" s="105"/>
      <c r="C260" s="283"/>
      <c r="D260" s="283"/>
      <c r="E260" s="286"/>
      <c r="F260" s="107" t="s">
        <v>14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69">
        <v>0</v>
      </c>
      <c r="Z260" s="205">
        <v>0</v>
      </c>
      <c r="AA260" s="169">
        <v>0</v>
      </c>
      <c r="AB260" s="115"/>
      <c r="AC260" s="289"/>
      <c r="AD260" s="289"/>
      <c r="AE260" s="292"/>
      <c r="AF260" s="295"/>
      <c r="AG260" s="298"/>
      <c r="AH260" s="298"/>
      <c r="AI260" s="298"/>
      <c r="AJ260" s="298"/>
      <c r="AK260" s="298"/>
      <c r="AL260" s="298"/>
      <c r="AM260" s="298"/>
      <c r="AN260" s="298"/>
      <c r="AO260" s="273"/>
      <c r="AP260" s="273"/>
    </row>
    <row r="261" spans="2:42" ht="312.75" customHeight="1" x14ac:dyDescent="0.3">
      <c r="B261" s="105"/>
      <c r="C261" s="284"/>
      <c r="D261" s="284"/>
      <c r="E261" s="287"/>
      <c r="F261" s="107" t="s">
        <v>15</v>
      </c>
      <c r="G261" s="13">
        <v>3326442.63</v>
      </c>
      <c r="H261" s="13">
        <v>3326442.63</v>
      </c>
      <c r="I261" s="13">
        <v>2681658.54</v>
      </c>
      <c r="J261" s="13">
        <v>0</v>
      </c>
      <c r="K261" s="13">
        <v>2681658.54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644784.09</v>
      </c>
      <c r="V261" s="13">
        <v>0</v>
      </c>
      <c r="W261" s="13">
        <v>644784.09</v>
      </c>
      <c r="X261" s="13">
        <v>0</v>
      </c>
      <c r="Y261" s="169">
        <v>0</v>
      </c>
      <c r="Z261" s="205">
        <v>0</v>
      </c>
      <c r="AA261" s="169">
        <v>0</v>
      </c>
      <c r="AB261" s="115"/>
      <c r="AC261" s="290"/>
      <c r="AD261" s="290"/>
      <c r="AE261" s="293"/>
      <c r="AF261" s="296"/>
      <c r="AG261" s="299"/>
      <c r="AH261" s="299"/>
      <c r="AI261" s="299"/>
      <c r="AJ261" s="299"/>
      <c r="AK261" s="299"/>
      <c r="AL261" s="299"/>
      <c r="AM261" s="299"/>
      <c r="AN261" s="299"/>
      <c r="AO261" s="274"/>
      <c r="AP261" s="274"/>
    </row>
    <row r="262" spans="2:42" ht="111" customHeight="1" x14ac:dyDescent="0.3">
      <c r="B262" s="39"/>
      <c r="C262" s="352" t="s">
        <v>73</v>
      </c>
      <c r="D262" s="357">
        <v>502</v>
      </c>
      <c r="E262" s="368" t="s">
        <v>163</v>
      </c>
      <c r="F262" s="49" t="s">
        <v>4</v>
      </c>
      <c r="G262" s="13">
        <f>I262+M262+[1]Лист1!C241</f>
        <v>575459.64</v>
      </c>
      <c r="H262" s="13">
        <f>K262+O262+[1]Лист1!E241</f>
        <v>575459.64</v>
      </c>
      <c r="I262" s="13">
        <v>191819.88</v>
      </c>
      <c r="J262" s="13">
        <v>0</v>
      </c>
      <c r="K262" s="13">
        <v>191819.88</v>
      </c>
      <c r="L262" s="13">
        <v>0</v>
      </c>
      <c r="M262" s="13">
        <v>191819.88</v>
      </c>
      <c r="N262" s="13">
        <v>0</v>
      </c>
      <c r="O262" s="13">
        <v>191819.88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191819.88</v>
      </c>
      <c r="V262" s="13">
        <v>0</v>
      </c>
      <c r="W262" s="13">
        <v>191819.88</v>
      </c>
      <c r="X262" s="13">
        <v>0</v>
      </c>
      <c r="Y262" s="169">
        <v>0</v>
      </c>
      <c r="Z262" s="205">
        <v>0</v>
      </c>
      <c r="AA262" s="169">
        <v>0</v>
      </c>
      <c r="AB262" s="115"/>
      <c r="AC262" s="282" t="s">
        <v>99</v>
      </c>
      <c r="AD262" s="282" t="s">
        <v>94</v>
      </c>
      <c r="AE262" s="358">
        <v>11</v>
      </c>
      <c r="AF262" s="359">
        <v>11</v>
      </c>
      <c r="AG262" s="303">
        <v>11</v>
      </c>
      <c r="AH262" s="303">
        <v>11</v>
      </c>
      <c r="AI262" s="297">
        <v>11</v>
      </c>
      <c r="AJ262" s="297">
        <v>11</v>
      </c>
      <c r="AK262" s="297">
        <v>0</v>
      </c>
      <c r="AL262" s="297">
        <v>0</v>
      </c>
      <c r="AM262" s="297">
        <v>11</v>
      </c>
      <c r="AN262" s="297">
        <v>11</v>
      </c>
      <c r="AO262" s="272"/>
      <c r="AP262" s="272"/>
    </row>
    <row r="263" spans="2:42" ht="255" customHeight="1" x14ac:dyDescent="0.3">
      <c r="B263" s="39"/>
      <c r="C263" s="352"/>
      <c r="D263" s="357"/>
      <c r="E263" s="368"/>
      <c r="F263" s="49" t="s">
        <v>13</v>
      </c>
      <c r="G263" s="13">
        <f>I263+M263+[1]Лист1!C242</f>
        <v>575459.64</v>
      </c>
      <c r="H263" s="13">
        <f>K263+O263+[1]Лист1!E242</f>
        <v>575459.64</v>
      </c>
      <c r="I263" s="13">
        <v>191819.88</v>
      </c>
      <c r="J263" s="13">
        <v>0</v>
      </c>
      <c r="K263" s="13">
        <v>191819.88</v>
      </c>
      <c r="L263" s="13">
        <v>0</v>
      </c>
      <c r="M263" s="13">
        <v>191819.88</v>
      </c>
      <c r="N263" s="13">
        <v>0</v>
      </c>
      <c r="O263" s="13">
        <v>191819.88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191819.88</v>
      </c>
      <c r="V263" s="13">
        <v>0</v>
      </c>
      <c r="W263" s="13">
        <v>191819.88</v>
      </c>
      <c r="X263" s="13">
        <v>0</v>
      </c>
      <c r="Y263" s="169">
        <v>0</v>
      </c>
      <c r="Z263" s="205">
        <v>0</v>
      </c>
      <c r="AA263" s="169">
        <v>0</v>
      </c>
      <c r="AB263" s="115"/>
      <c r="AC263" s="321"/>
      <c r="AD263" s="321"/>
      <c r="AE263" s="358"/>
      <c r="AF263" s="359"/>
      <c r="AG263" s="303"/>
      <c r="AH263" s="303"/>
      <c r="AI263" s="298"/>
      <c r="AJ263" s="298"/>
      <c r="AK263" s="298"/>
      <c r="AL263" s="298"/>
      <c r="AM263" s="298"/>
      <c r="AN263" s="298"/>
      <c r="AO263" s="273"/>
      <c r="AP263" s="273"/>
    </row>
    <row r="264" spans="2:42" ht="193.5" customHeight="1" x14ac:dyDescent="0.3">
      <c r="B264" s="39"/>
      <c r="C264" s="352"/>
      <c r="D264" s="357"/>
      <c r="E264" s="368"/>
      <c r="F264" s="49" t="s">
        <v>14</v>
      </c>
      <c r="G264" s="14">
        <v>0</v>
      </c>
      <c r="H264" s="14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69">
        <v>0</v>
      </c>
      <c r="Z264" s="205">
        <v>0</v>
      </c>
      <c r="AA264" s="169">
        <v>0</v>
      </c>
      <c r="AB264" s="115"/>
      <c r="AC264" s="321"/>
      <c r="AD264" s="321"/>
      <c r="AE264" s="358"/>
      <c r="AF264" s="359"/>
      <c r="AG264" s="303"/>
      <c r="AH264" s="303"/>
      <c r="AI264" s="298"/>
      <c r="AJ264" s="298"/>
      <c r="AK264" s="298"/>
      <c r="AL264" s="298"/>
      <c r="AM264" s="298"/>
      <c r="AN264" s="298"/>
      <c r="AO264" s="273"/>
      <c r="AP264" s="273"/>
    </row>
    <row r="265" spans="2:42" ht="297" customHeight="1" x14ac:dyDescent="0.3">
      <c r="B265" s="39"/>
      <c r="C265" s="352"/>
      <c r="D265" s="357"/>
      <c r="E265" s="368"/>
      <c r="F265" s="49" t="s">
        <v>15</v>
      </c>
      <c r="G265" s="14">
        <v>0</v>
      </c>
      <c r="H265" s="14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69">
        <v>0</v>
      </c>
      <c r="Z265" s="205">
        <v>0</v>
      </c>
      <c r="AA265" s="169">
        <v>0</v>
      </c>
      <c r="AB265" s="115"/>
      <c r="AC265" s="322"/>
      <c r="AD265" s="322"/>
      <c r="AE265" s="358"/>
      <c r="AF265" s="359"/>
      <c r="AG265" s="303"/>
      <c r="AH265" s="303"/>
      <c r="AI265" s="299"/>
      <c r="AJ265" s="299"/>
      <c r="AK265" s="299"/>
      <c r="AL265" s="299"/>
      <c r="AM265" s="299"/>
      <c r="AN265" s="299"/>
      <c r="AO265" s="274"/>
      <c r="AP265" s="274"/>
    </row>
    <row r="266" spans="2:42" ht="135" customHeight="1" x14ac:dyDescent="0.3">
      <c r="B266" s="39"/>
      <c r="C266" s="335" t="s">
        <v>74</v>
      </c>
      <c r="D266" s="275">
        <v>502</v>
      </c>
      <c r="E266" s="354" t="s">
        <v>164</v>
      </c>
      <c r="F266" s="49" t="s">
        <v>4</v>
      </c>
      <c r="G266" s="13">
        <f>I266+M266+Q266+[1]Лист1!C245</f>
        <v>61036315.450000003</v>
      </c>
      <c r="H266" s="13">
        <f>K266+O266+S266+[1]Лист1!E245</f>
        <v>61036315.450000003</v>
      </c>
      <c r="I266" s="13">
        <v>16826890.48</v>
      </c>
      <c r="J266" s="13">
        <v>0</v>
      </c>
      <c r="K266" s="13">
        <v>16826890.48</v>
      </c>
      <c r="L266" s="13">
        <v>0</v>
      </c>
      <c r="M266" s="13">
        <v>22505000</v>
      </c>
      <c r="N266" s="13">
        <v>0</v>
      </c>
      <c r="O266" s="13">
        <v>22505000</v>
      </c>
      <c r="P266" s="13">
        <v>0</v>
      </c>
      <c r="Q266" s="13">
        <v>5000000</v>
      </c>
      <c r="R266" s="13">
        <v>0</v>
      </c>
      <c r="S266" s="13">
        <v>5000000</v>
      </c>
      <c r="T266" s="13">
        <v>0</v>
      </c>
      <c r="U266" s="13">
        <v>16704424.970000001</v>
      </c>
      <c r="V266" s="13">
        <v>0</v>
      </c>
      <c r="W266" s="13">
        <v>16704424.970000001</v>
      </c>
      <c r="X266" s="13">
        <v>0</v>
      </c>
      <c r="Y266" s="169">
        <v>0</v>
      </c>
      <c r="Z266" s="205">
        <v>0</v>
      </c>
      <c r="AA266" s="169">
        <v>0</v>
      </c>
      <c r="AB266" s="115"/>
      <c r="AC266" s="282" t="s">
        <v>100</v>
      </c>
      <c r="AD266" s="282" t="s">
        <v>94</v>
      </c>
      <c r="AE266" s="332">
        <v>100</v>
      </c>
      <c r="AF266" s="329">
        <v>100</v>
      </c>
      <c r="AG266" s="297">
        <v>100</v>
      </c>
      <c r="AH266" s="297">
        <v>100</v>
      </c>
      <c r="AI266" s="297">
        <v>100</v>
      </c>
      <c r="AJ266" s="297">
        <v>100</v>
      </c>
      <c r="AK266" s="297">
        <v>100</v>
      </c>
      <c r="AL266" s="297">
        <v>100</v>
      </c>
      <c r="AM266" s="297">
        <v>100</v>
      </c>
      <c r="AN266" s="297">
        <v>100</v>
      </c>
      <c r="AO266" s="272">
        <v>0</v>
      </c>
      <c r="AP266" s="272">
        <v>0</v>
      </c>
    </row>
    <row r="267" spans="2:42" ht="264" customHeight="1" x14ac:dyDescent="0.3">
      <c r="B267" s="39"/>
      <c r="C267" s="336"/>
      <c r="D267" s="304"/>
      <c r="E267" s="355"/>
      <c r="F267" s="49" t="s">
        <v>13</v>
      </c>
      <c r="G267" s="13">
        <f>I267+M267+Q267+[1]Лист1!C246</f>
        <v>45149565</v>
      </c>
      <c r="H267" s="13">
        <f>K267+O267+S267+[1]Лист1!E246</f>
        <v>45149565</v>
      </c>
      <c r="I267" s="13">
        <v>940140.03</v>
      </c>
      <c r="J267" s="13">
        <v>0</v>
      </c>
      <c r="K267" s="13">
        <v>940140.03</v>
      </c>
      <c r="L267" s="13">
        <v>0</v>
      </c>
      <c r="M267" s="13">
        <v>22505000</v>
      </c>
      <c r="N267" s="13">
        <v>0</v>
      </c>
      <c r="O267" s="13">
        <v>22505000</v>
      </c>
      <c r="P267" s="13">
        <v>0</v>
      </c>
      <c r="Q267" s="13">
        <v>5000000</v>
      </c>
      <c r="R267" s="13">
        <v>0</v>
      </c>
      <c r="S267" s="13">
        <v>5000000</v>
      </c>
      <c r="T267" s="13">
        <v>0</v>
      </c>
      <c r="U267" s="13">
        <v>16704424.970000001</v>
      </c>
      <c r="V267" s="13">
        <v>0</v>
      </c>
      <c r="W267" s="13">
        <v>16704424.970000001</v>
      </c>
      <c r="X267" s="13">
        <v>0</v>
      </c>
      <c r="Y267" s="169">
        <v>0</v>
      </c>
      <c r="Z267" s="205">
        <v>0</v>
      </c>
      <c r="AA267" s="169">
        <v>0</v>
      </c>
      <c r="AB267" s="115"/>
      <c r="AC267" s="321"/>
      <c r="AD267" s="321"/>
      <c r="AE267" s="333"/>
      <c r="AF267" s="330"/>
      <c r="AG267" s="298"/>
      <c r="AH267" s="298"/>
      <c r="AI267" s="298"/>
      <c r="AJ267" s="298"/>
      <c r="AK267" s="298"/>
      <c r="AL267" s="298"/>
      <c r="AM267" s="298"/>
      <c r="AN267" s="298"/>
      <c r="AO267" s="273"/>
      <c r="AP267" s="273"/>
    </row>
    <row r="268" spans="2:42" ht="210" customHeight="1" x14ac:dyDescent="0.3">
      <c r="B268" s="39"/>
      <c r="C268" s="336"/>
      <c r="D268" s="304"/>
      <c r="E268" s="355"/>
      <c r="F268" s="49" t="s">
        <v>14</v>
      </c>
      <c r="G268" s="14">
        <v>15886750.449999999</v>
      </c>
      <c r="H268" s="14">
        <v>15886750.449999999</v>
      </c>
      <c r="I268" s="13">
        <v>15886750.449999999</v>
      </c>
      <c r="J268" s="13">
        <v>0</v>
      </c>
      <c r="K268" s="13">
        <v>15886750.449999999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69">
        <v>0</v>
      </c>
      <c r="Z268" s="205">
        <v>0</v>
      </c>
      <c r="AA268" s="169">
        <v>0</v>
      </c>
      <c r="AB268" s="115"/>
      <c r="AC268" s="321"/>
      <c r="AD268" s="321"/>
      <c r="AE268" s="333"/>
      <c r="AF268" s="330"/>
      <c r="AG268" s="298"/>
      <c r="AH268" s="298"/>
      <c r="AI268" s="298"/>
      <c r="AJ268" s="298"/>
      <c r="AK268" s="298"/>
      <c r="AL268" s="298"/>
      <c r="AM268" s="298"/>
      <c r="AN268" s="298"/>
      <c r="AO268" s="273"/>
      <c r="AP268" s="273"/>
    </row>
    <row r="269" spans="2:42" ht="350.25" customHeight="1" x14ac:dyDescent="0.3">
      <c r="B269" s="39"/>
      <c r="C269" s="337"/>
      <c r="D269" s="305"/>
      <c r="E269" s="356"/>
      <c r="F269" s="49" t="s">
        <v>15</v>
      </c>
      <c r="G269" s="14">
        <v>0</v>
      </c>
      <c r="H269" s="14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69">
        <v>0</v>
      </c>
      <c r="Z269" s="205">
        <v>0</v>
      </c>
      <c r="AA269" s="169">
        <v>0</v>
      </c>
      <c r="AB269" s="115"/>
      <c r="AC269" s="322"/>
      <c r="AD269" s="322"/>
      <c r="AE269" s="334"/>
      <c r="AF269" s="331"/>
      <c r="AG269" s="299"/>
      <c r="AH269" s="298"/>
      <c r="AI269" s="299"/>
      <c r="AJ269" s="299"/>
      <c r="AK269" s="299"/>
      <c r="AL269" s="299"/>
      <c r="AM269" s="299"/>
      <c r="AN269" s="299"/>
      <c r="AO269" s="274"/>
      <c r="AP269" s="274"/>
    </row>
    <row r="270" spans="2:42" ht="140.25" customHeight="1" x14ac:dyDescent="0.3">
      <c r="B270" s="39"/>
      <c r="C270" s="335" t="s">
        <v>125</v>
      </c>
      <c r="D270" s="39">
        <v>502</v>
      </c>
      <c r="E270" s="45" t="s">
        <v>116</v>
      </c>
      <c r="F270" s="49" t="s">
        <v>4</v>
      </c>
      <c r="G270" s="13">
        <f>I270+M270</f>
        <v>501553</v>
      </c>
      <c r="H270" s="13">
        <f>K270+O270</f>
        <v>501553</v>
      </c>
      <c r="I270" s="13">
        <v>0</v>
      </c>
      <c r="J270" s="13">
        <v>0</v>
      </c>
      <c r="K270" s="13">
        <v>0</v>
      </c>
      <c r="L270" s="13">
        <v>0</v>
      </c>
      <c r="M270" s="13">
        <v>501553</v>
      </c>
      <c r="N270" s="13">
        <v>0</v>
      </c>
      <c r="O270" s="13">
        <v>501553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69">
        <v>0</v>
      </c>
      <c r="Z270" s="205">
        <v>0</v>
      </c>
      <c r="AA270" s="169">
        <v>0</v>
      </c>
      <c r="AB270" s="115"/>
      <c r="AC270" s="288" t="s">
        <v>96</v>
      </c>
      <c r="AD270" s="288" t="s">
        <v>94</v>
      </c>
      <c r="AE270" s="332">
        <v>7</v>
      </c>
      <c r="AF270" s="329">
        <v>7</v>
      </c>
      <c r="AG270" s="425">
        <v>1</v>
      </c>
      <c r="AH270" s="297">
        <v>1</v>
      </c>
      <c r="AI270" s="297">
        <v>4</v>
      </c>
      <c r="AJ270" s="297">
        <v>4</v>
      </c>
      <c r="AK270" s="297">
        <v>1</v>
      </c>
      <c r="AL270" s="297">
        <v>1</v>
      </c>
      <c r="AM270" s="297">
        <v>0</v>
      </c>
      <c r="AN270" s="297">
        <v>0</v>
      </c>
      <c r="AO270" s="272">
        <v>0</v>
      </c>
      <c r="AP270" s="272">
        <v>0</v>
      </c>
    </row>
    <row r="271" spans="2:42" ht="245.25" customHeight="1" x14ac:dyDescent="0.3">
      <c r="B271" s="39"/>
      <c r="C271" s="336"/>
      <c r="D271" s="39"/>
      <c r="E271" s="45"/>
      <c r="F271" s="49" t="s">
        <v>13</v>
      </c>
      <c r="G271" s="13">
        <f>I271+M271</f>
        <v>501553</v>
      </c>
      <c r="H271" s="13">
        <f>K271+O271</f>
        <v>501553</v>
      </c>
      <c r="I271" s="13">
        <v>0</v>
      </c>
      <c r="J271" s="13">
        <v>0</v>
      </c>
      <c r="K271" s="13">
        <v>0</v>
      </c>
      <c r="L271" s="13">
        <v>0</v>
      </c>
      <c r="M271" s="13">
        <v>501553</v>
      </c>
      <c r="N271" s="13">
        <v>0</v>
      </c>
      <c r="O271" s="13">
        <v>501553</v>
      </c>
      <c r="P271" s="13">
        <v>0</v>
      </c>
      <c r="Q271" s="13"/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69">
        <v>0</v>
      </c>
      <c r="Z271" s="205">
        <v>0</v>
      </c>
      <c r="AA271" s="169">
        <v>0</v>
      </c>
      <c r="AB271" s="115"/>
      <c r="AC271" s="289"/>
      <c r="AD271" s="289"/>
      <c r="AE271" s="333"/>
      <c r="AF271" s="330"/>
      <c r="AG271" s="426"/>
      <c r="AH271" s="298"/>
      <c r="AI271" s="298"/>
      <c r="AJ271" s="298"/>
      <c r="AK271" s="298"/>
      <c r="AL271" s="298"/>
      <c r="AM271" s="298"/>
      <c r="AN271" s="298"/>
      <c r="AO271" s="273"/>
      <c r="AP271" s="273"/>
    </row>
    <row r="272" spans="2:42" ht="170.25" customHeight="1" x14ac:dyDescent="0.3">
      <c r="B272" s="39"/>
      <c r="C272" s="336"/>
      <c r="D272" s="39"/>
      <c r="E272" s="45"/>
      <c r="F272" s="49" t="s">
        <v>14</v>
      </c>
      <c r="G272" s="14">
        <v>0</v>
      </c>
      <c r="H272" s="14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69">
        <v>0</v>
      </c>
      <c r="Z272" s="205">
        <v>0</v>
      </c>
      <c r="AA272" s="169">
        <v>0</v>
      </c>
      <c r="AB272" s="115"/>
      <c r="AC272" s="289"/>
      <c r="AD272" s="289"/>
      <c r="AE272" s="333"/>
      <c r="AF272" s="330"/>
      <c r="AG272" s="426"/>
      <c r="AH272" s="298"/>
      <c r="AI272" s="298"/>
      <c r="AJ272" s="298"/>
      <c r="AK272" s="298"/>
      <c r="AL272" s="298"/>
      <c r="AM272" s="298"/>
      <c r="AN272" s="298"/>
      <c r="AO272" s="273"/>
      <c r="AP272" s="273"/>
    </row>
    <row r="273" spans="2:42" ht="324" customHeight="1" x14ac:dyDescent="0.3">
      <c r="B273" s="39"/>
      <c r="C273" s="337"/>
      <c r="D273" s="39"/>
      <c r="E273" s="45"/>
      <c r="F273" s="49" t="s">
        <v>15</v>
      </c>
      <c r="G273" s="14">
        <v>0</v>
      </c>
      <c r="H273" s="14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69">
        <v>0</v>
      </c>
      <c r="Z273" s="205">
        <v>0</v>
      </c>
      <c r="AA273" s="169">
        <v>0</v>
      </c>
      <c r="AB273" s="115"/>
      <c r="AC273" s="290"/>
      <c r="AD273" s="290"/>
      <c r="AE273" s="334"/>
      <c r="AF273" s="331"/>
      <c r="AG273" s="427"/>
      <c r="AH273" s="299"/>
      <c r="AI273" s="299"/>
      <c r="AJ273" s="299"/>
      <c r="AK273" s="299"/>
      <c r="AL273" s="299"/>
      <c r="AM273" s="299"/>
      <c r="AN273" s="299"/>
      <c r="AO273" s="274"/>
      <c r="AP273" s="274"/>
    </row>
    <row r="274" spans="2:42" ht="114" customHeight="1" x14ac:dyDescent="0.3">
      <c r="B274" s="39"/>
      <c r="C274" s="335" t="s">
        <v>126</v>
      </c>
      <c r="D274" s="275">
        <v>502</v>
      </c>
      <c r="E274" s="285" t="s">
        <v>165</v>
      </c>
      <c r="F274" s="49" t="s">
        <v>4</v>
      </c>
      <c r="G274" s="13">
        <f>I274+M274</f>
        <v>644263.68000000005</v>
      </c>
      <c r="H274" s="13">
        <f>K274+O274</f>
        <v>644263.68000000005</v>
      </c>
      <c r="I274" s="13">
        <v>0</v>
      </c>
      <c r="J274" s="13">
        <v>0</v>
      </c>
      <c r="K274" s="13">
        <v>0</v>
      </c>
      <c r="L274" s="13">
        <v>0</v>
      </c>
      <c r="M274" s="13">
        <v>644263.68000000005</v>
      </c>
      <c r="N274" s="13">
        <v>0</v>
      </c>
      <c r="O274" s="13">
        <v>644263.68000000005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69">
        <v>0</v>
      </c>
      <c r="Z274" s="205">
        <v>0</v>
      </c>
      <c r="AA274" s="169">
        <v>0</v>
      </c>
      <c r="AB274" s="115"/>
      <c r="AC274" s="288" t="s">
        <v>95</v>
      </c>
      <c r="AD274" s="288" t="s">
        <v>90</v>
      </c>
      <c r="AE274" s="332">
        <v>7.8</v>
      </c>
      <c r="AF274" s="329">
        <v>6.48</v>
      </c>
      <c r="AG274" s="297">
        <v>7.8</v>
      </c>
      <c r="AH274" s="297">
        <v>6.5</v>
      </c>
      <c r="AI274" s="297">
        <v>0</v>
      </c>
      <c r="AJ274" s="297">
        <v>0</v>
      </c>
      <c r="AK274" s="297">
        <v>6.0000000000000001E-3</v>
      </c>
      <c r="AL274" s="297">
        <v>6.0000000000000001E-3</v>
      </c>
      <c r="AM274" s="297">
        <v>0</v>
      </c>
      <c r="AN274" s="297">
        <v>0</v>
      </c>
      <c r="AO274" s="272">
        <v>0</v>
      </c>
      <c r="AP274" s="272">
        <v>0</v>
      </c>
    </row>
    <row r="275" spans="2:42" ht="267.75" customHeight="1" x14ac:dyDescent="0.3">
      <c r="B275" s="39"/>
      <c r="C275" s="336"/>
      <c r="D275" s="304"/>
      <c r="E275" s="286"/>
      <c r="F275" s="49" t="s">
        <v>13</v>
      </c>
      <c r="G275" s="13">
        <f>I275+M275</f>
        <v>644263.68000000005</v>
      </c>
      <c r="H275" s="13">
        <f>K275+O275</f>
        <v>644263.68000000005</v>
      </c>
      <c r="I275" s="13">
        <v>0</v>
      </c>
      <c r="J275" s="13">
        <v>0</v>
      </c>
      <c r="K275" s="13">
        <v>0</v>
      </c>
      <c r="L275" s="13">
        <v>0</v>
      </c>
      <c r="M275" s="13">
        <v>644263.68000000005</v>
      </c>
      <c r="N275" s="13">
        <v>0</v>
      </c>
      <c r="O275" s="13">
        <v>644263.68000000005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69">
        <v>0</v>
      </c>
      <c r="Z275" s="205">
        <v>0</v>
      </c>
      <c r="AA275" s="169">
        <v>0</v>
      </c>
      <c r="AB275" s="115"/>
      <c r="AC275" s="289"/>
      <c r="AD275" s="289"/>
      <c r="AE275" s="333"/>
      <c r="AF275" s="330"/>
      <c r="AG275" s="298"/>
      <c r="AH275" s="298"/>
      <c r="AI275" s="298"/>
      <c r="AJ275" s="298"/>
      <c r="AK275" s="298"/>
      <c r="AL275" s="298"/>
      <c r="AM275" s="298"/>
      <c r="AN275" s="298"/>
      <c r="AO275" s="273"/>
      <c r="AP275" s="273"/>
    </row>
    <row r="276" spans="2:42" ht="207.75" customHeight="1" x14ac:dyDescent="0.3">
      <c r="B276" s="39"/>
      <c r="C276" s="336"/>
      <c r="D276" s="304"/>
      <c r="E276" s="286"/>
      <c r="F276" s="49" t="s">
        <v>14</v>
      </c>
      <c r="G276" s="14">
        <v>0</v>
      </c>
      <c r="H276" s="14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69">
        <v>0</v>
      </c>
      <c r="Z276" s="205">
        <v>0</v>
      </c>
      <c r="AA276" s="169">
        <v>0</v>
      </c>
      <c r="AB276" s="115"/>
      <c r="AC276" s="289"/>
      <c r="AD276" s="289"/>
      <c r="AE276" s="333"/>
      <c r="AF276" s="330"/>
      <c r="AG276" s="298"/>
      <c r="AH276" s="298"/>
      <c r="AI276" s="298"/>
      <c r="AJ276" s="298"/>
      <c r="AK276" s="298"/>
      <c r="AL276" s="298"/>
      <c r="AM276" s="298"/>
      <c r="AN276" s="298"/>
      <c r="AO276" s="273"/>
      <c r="AP276" s="273"/>
    </row>
    <row r="277" spans="2:42" ht="301.5" customHeight="1" x14ac:dyDescent="0.3">
      <c r="B277" s="39"/>
      <c r="C277" s="337"/>
      <c r="D277" s="305"/>
      <c r="E277" s="287"/>
      <c r="F277" s="49" t="s">
        <v>15</v>
      </c>
      <c r="G277" s="14">
        <v>0</v>
      </c>
      <c r="H277" s="14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69">
        <v>0</v>
      </c>
      <c r="Z277" s="205">
        <v>0</v>
      </c>
      <c r="AA277" s="169">
        <v>0</v>
      </c>
      <c r="AB277" s="115"/>
      <c r="AC277" s="290"/>
      <c r="AD277" s="290"/>
      <c r="AE277" s="334"/>
      <c r="AF277" s="331"/>
      <c r="AG277" s="299"/>
      <c r="AH277" s="299"/>
      <c r="AI277" s="299"/>
      <c r="AJ277" s="299"/>
      <c r="AK277" s="299"/>
      <c r="AL277" s="299"/>
      <c r="AM277" s="299"/>
      <c r="AN277" s="299"/>
      <c r="AO277" s="274"/>
      <c r="AP277" s="274"/>
    </row>
    <row r="278" spans="2:42" ht="177.75" customHeight="1" x14ac:dyDescent="0.3">
      <c r="B278" s="39"/>
      <c r="C278" s="335" t="s">
        <v>127</v>
      </c>
      <c r="D278" s="39">
        <v>502</v>
      </c>
      <c r="E278" s="44" t="s">
        <v>166</v>
      </c>
      <c r="F278" s="49" t="s">
        <v>4</v>
      </c>
      <c r="G278" s="13">
        <f>I278+M278+[1]Лист1!C257</f>
        <v>4726261.26</v>
      </c>
      <c r="H278" s="13">
        <f>K278+O278+[1]Лист1!E257</f>
        <v>4726261.26</v>
      </c>
      <c r="I278" s="13">
        <v>0</v>
      </c>
      <c r="J278" s="13">
        <v>0</v>
      </c>
      <c r="K278" s="13">
        <v>0</v>
      </c>
      <c r="L278" s="13">
        <v>0</v>
      </c>
      <c r="M278" s="13">
        <v>2828801.26</v>
      </c>
      <c r="N278" s="13">
        <v>0</v>
      </c>
      <c r="O278" s="13">
        <v>2828801.26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1897460</v>
      </c>
      <c r="V278" s="13">
        <v>0</v>
      </c>
      <c r="W278" s="13">
        <v>1897460</v>
      </c>
      <c r="X278" s="13">
        <v>0</v>
      </c>
      <c r="Y278" s="169">
        <v>0</v>
      </c>
      <c r="Z278" s="205">
        <v>0</v>
      </c>
      <c r="AA278" s="169">
        <v>0</v>
      </c>
      <c r="AB278" s="115"/>
      <c r="AC278" s="288" t="s">
        <v>98</v>
      </c>
      <c r="AD278" s="288" t="s">
        <v>90</v>
      </c>
      <c r="AE278" s="422">
        <f>AG278+AI278+AK278+AM278</f>
        <v>5.75</v>
      </c>
      <c r="AF278" s="428">
        <f>AH278+AJ278+AL278+AN278</f>
        <v>6.0590000000000002</v>
      </c>
      <c r="AG278" s="297">
        <v>0.5</v>
      </c>
      <c r="AH278" s="297">
        <v>0.52</v>
      </c>
      <c r="AI278" s="297">
        <v>1.89</v>
      </c>
      <c r="AJ278" s="297">
        <v>1.96</v>
      </c>
      <c r="AK278" s="297">
        <v>1.56</v>
      </c>
      <c r="AL278" s="297">
        <v>1.6</v>
      </c>
      <c r="AM278" s="297">
        <v>1.8</v>
      </c>
      <c r="AN278" s="297">
        <v>1.9790000000000001</v>
      </c>
      <c r="AO278" s="272">
        <v>0</v>
      </c>
      <c r="AP278" s="272">
        <v>0</v>
      </c>
    </row>
    <row r="279" spans="2:42" ht="252.75" customHeight="1" x14ac:dyDescent="0.3">
      <c r="B279" s="39"/>
      <c r="C279" s="336"/>
      <c r="D279" s="36"/>
      <c r="E279" s="44"/>
      <c r="F279" s="49" t="s">
        <v>13</v>
      </c>
      <c r="G279" s="13">
        <f>I279+M279+[1]Лист1!C258</f>
        <v>4726261.26</v>
      </c>
      <c r="H279" s="13">
        <f>K279+O279+[1]Лист1!E258</f>
        <v>4726261.26</v>
      </c>
      <c r="I279" s="13">
        <v>0</v>
      </c>
      <c r="J279" s="13">
        <v>0</v>
      </c>
      <c r="K279" s="13">
        <v>0</v>
      </c>
      <c r="L279" s="13">
        <v>0</v>
      </c>
      <c r="M279" s="13">
        <v>2828801.26</v>
      </c>
      <c r="N279" s="13">
        <v>0</v>
      </c>
      <c r="O279" s="13">
        <v>2828801.26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1897460</v>
      </c>
      <c r="V279" s="13">
        <v>0</v>
      </c>
      <c r="W279" s="13">
        <v>1897460</v>
      </c>
      <c r="X279" s="13">
        <v>0</v>
      </c>
      <c r="Y279" s="169">
        <v>0</v>
      </c>
      <c r="Z279" s="205">
        <v>0</v>
      </c>
      <c r="AA279" s="169">
        <v>0</v>
      </c>
      <c r="AB279" s="115"/>
      <c r="AC279" s="289"/>
      <c r="AD279" s="289"/>
      <c r="AE279" s="423"/>
      <c r="AF279" s="429"/>
      <c r="AG279" s="298"/>
      <c r="AH279" s="298"/>
      <c r="AI279" s="298"/>
      <c r="AJ279" s="298"/>
      <c r="AK279" s="298"/>
      <c r="AL279" s="298"/>
      <c r="AM279" s="298"/>
      <c r="AN279" s="298"/>
      <c r="AO279" s="273"/>
      <c r="AP279" s="273"/>
    </row>
    <row r="280" spans="2:42" ht="177.75" customHeight="1" x14ac:dyDescent="0.3">
      <c r="B280" s="39"/>
      <c r="C280" s="336"/>
      <c r="D280" s="36"/>
      <c r="E280" s="44"/>
      <c r="F280" s="49" t="s">
        <v>14</v>
      </c>
      <c r="G280" s="14">
        <v>0</v>
      </c>
      <c r="H280" s="14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69">
        <v>0</v>
      </c>
      <c r="Z280" s="205">
        <v>0</v>
      </c>
      <c r="AA280" s="169">
        <v>0</v>
      </c>
      <c r="AB280" s="115"/>
      <c r="AC280" s="289"/>
      <c r="AD280" s="289"/>
      <c r="AE280" s="423"/>
      <c r="AF280" s="429"/>
      <c r="AG280" s="298"/>
      <c r="AH280" s="298"/>
      <c r="AI280" s="298"/>
      <c r="AJ280" s="298"/>
      <c r="AK280" s="298"/>
      <c r="AL280" s="298"/>
      <c r="AM280" s="298"/>
      <c r="AN280" s="298"/>
      <c r="AO280" s="273"/>
      <c r="AP280" s="273"/>
    </row>
    <row r="281" spans="2:42" ht="320.25" customHeight="1" x14ac:dyDescent="0.3">
      <c r="B281" s="39"/>
      <c r="C281" s="337"/>
      <c r="D281" s="36"/>
      <c r="E281" s="44"/>
      <c r="F281" s="49" t="s">
        <v>15</v>
      </c>
      <c r="G281" s="14">
        <v>0</v>
      </c>
      <c r="H281" s="14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69">
        <v>0</v>
      </c>
      <c r="Z281" s="205">
        <v>0</v>
      </c>
      <c r="AA281" s="169">
        <v>0</v>
      </c>
      <c r="AB281" s="115"/>
      <c r="AC281" s="290"/>
      <c r="AD281" s="290"/>
      <c r="AE281" s="424"/>
      <c r="AF281" s="430"/>
      <c r="AG281" s="299"/>
      <c r="AH281" s="299"/>
      <c r="AI281" s="299"/>
      <c r="AJ281" s="299"/>
      <c r="AK281" s="299"/>
      <c r="AL281" s="299"/>
      <c r="AM281" s="299"/>
      <c r="AN281" s="299"/>
      <c r="AO281" s="274"/>
      <c r="AP281" s="274"/>
    </row>
    <row r="282" spans="2:42" ht="132.75" customHeight="1" x14ac:dyDescent="0.3">
      <c r="B282" s="39"/>
      <c r="C282" s="335" t="s">
        <v>128</v>
      </c>
      <c r="D282" s="275">
        <v>502</v>
      </c>
      <c r="E282" s="285" t="s">
        <v>168</v>
      </c>
      <c r="F282" s="49" t="s">
        <v>4</v>
      </c>
      <c r="G282" s="13">
        <f>I282+M282</f>
        <v>30000</v>
      </c>
      <c r="H282" s="13">
        <f>K282+O282</f>
        <v>30000</v>
      </c>
      <c r="I282" s="13">
        <v>0</v>
      </c>
      <c r="J282" s="13">
        <v>0</v>
      </c>
      <c r="K282" s="13">
        <v>0</v>
      </c>
      <c r="L282" s="13">
        <v>0</v>
      </c>
      <c r="M282" s="13">
        <v>30000</v>
      </c>
      <c r="N282" s="13">
        <v>0</v>
      </c>
      <c r="O282" s="13">
        <v>30000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69">
        <v>0</v>
      </c>
      <c r="Z282" s="205">
        <v>0</v>
      </c>
      <c r="AA282" s="169">
        <v>0</v>
      </c>
      <c r="AB282" s="115"/>
      <c r="AC282" s="288" t="s">
        <v>95</v>
      </c>
      <c r="AD282" s="288" t="s">
        <v>90</v>
      </c>
      <c r="AE282" s="332">
        <v>7.8</v>
      </c>
      <c r="AF282" s="329">
        <v>6.48</v>
      </c>
      <c r="AG282" s="297">
        <v>7.8</v>
      </c>
      <c r="AH282" s="75">
        <v>6.5</v>
      </c>
      <c r="AI282" s="297">
        <v>0</v>
      </c>
      <c r="AJ282" s="297">
        <v>0</v>
      </c>
      <c r="AK282" s="297">
        <v>6.0000000000000001E-3</v>
      </c>
      <c r="AL282" s="297">
        <v>6.0000000000000001E-3</v>
      </c>
      <c r="AM282" s="297">
        <v>0</v>
      </c>
      <c r="AN282" s="297">
        <v>0</v>
      </c>
      <c r="AO282" s="272">
        <v>0</v>
      </c>
      <c r="AP282" s="272">
        <v>0</v>
      </c>
    </row>
    <row r="283" spans="2:42" ht="234" customHeight="1" x14ac:dyDescent="0.3">
      <c r="B283" s="39"/>
      <c r="C283" s="336"/>
      <c r="D283" s="304"/>
      <c r="E283" s="286"/>
      <c r="F283" s="49" t="s">
        <v>13</v>
      </c>
      <c r="G283" s="13">
        <f>I283+M283</f>
        <v>30000</v>
      </c>
      <c r="H283" s="13">
        <f>K283+O283</f>
        <v>30000</v>
      </c>
      <c r="I283" s="13">
        <v>0</v>
      </c>
      <c r="J283" s="13">
        <v>0</v>
      </c>
      <c r="K283" s="13">
        <v>0</v>
      </c>
      <c r="L283" s="13">
        <v>0</v>
      </c>
      <c r="M283" s="13">
        <v>30000</v>
      </c>
      <c r="N283" s="13">
        <v>0</v>
      </c>
      <c r="O283" s="13">
        <v>30000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/>
      <c r="V283" s="13">
        <v>0</v>
      </c>
      <c r="W283" s="13">
        <v>0</v>
      </c>
      <c r="X283" s="13">
        <v>0</v>
      </c>
      <c r="Y283" s="169">
        <v>0</v>
      </c>
      <c r="Z283" s="205">
        <v>0</v>
      </c>
      <c r="AA283" s="169">
        <v>0</v>
      </c>
      <c r="AB283" s="115"/>
      <c r="AC283" s="289"/>
      <c r="AD283" s="289"/>
      <c r="AE283" s="333"/>
      <c r="AF283" s="330"/>
      <c r="AG283" s="298"/>
      <c r="AH283" s="76"/>
      <c r="AI283" s="298"/>
      <c r="AJ283" s="298"/>
      <c r="AK283" s="298"/>
      <c r="AL283" s="298"/>
      <c r="AM283" s="298"/>
      <c r="AN283" s="298"/>
      <c r="AO283" s="273"/>
      <c r="AP283" s="273"/>
    </row>
    <row r="284" spans="2:42" ht="204" customHeight="1" x14ac:dyDescent="0.3">
      <c r="B284" s="39"/>
      <c r="C284" s="336"/>
      <c r="D284" s="304"/>
      <c r="E284" s="286"/>
      <c r="F284" s="49" t="s">
        <v>14</v>
      </c>
      <c r="G284" s="14">
        <v>0</v>
      </c>
      <c r="H284" s="14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69">
        <v>0</v>
      </c>
      <c r="Z284" s="205">
        <v>0</v>
      </c>
      <c r="AA284" s="169">
        <v>0</v>
      </c>
      <c r="AB284" s="115"/>
      <c r="AC284" s="289"/>
      <c r="AD284" s="289"/>
      <c r="AE284" s="333"/>
      <c r="AF284" s="330"/>
      <c r="AG284" s="298"/>
      <c r="AH284" s="76"/>
      <c r="AI284" s="298"/>
      <c r="AJ284" s="298"/>
      <c r="AK284" s="298"/>
      <c r="AL284" s="298"/>
      <c r="AM284" s="298"/>
      <c r="AN284" s="298"/>
      <c r="AO284" s="273"/>
      <c r="AP284" s="273"/>
    </row>
    <row r="285" spans="2:42" ht="294" customHeight="1" x14ac:dyDescent="0.3">
      <c r="B285" s="39"/>
      <c r="C285" s="337"/>
      <c r="D285" s="305"/>
      <c r="E285" s="287"/>
      <c r="F285" s="49" t="s">
        <v>15</v>
      </c>
      <c r="G285" s="14">
        <v>0</v>
      </c>
      <c r="H285" s="14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69">
        <v>0</v>
      </c>
      <c r="Z285" s="205">
        <v>0</v>
      </c>
      <c r="AA285" s="169">
        <v>0</v>
      </c>
      <c r="AB285" s="115"/>
      <c r="AC285" s="290"/>
      <c r="AD285" s="290"/>
      <c r="AE285" s="334"/>
      <c r="AF285" s="331"/>
      <c r="AG285" s="299"/>
      <c r="AH285" s="77"/>
      <c r="AI285" s="299"/>
      <c r="AJ285" s="299"/>
      <c r="AK285" s="299"/>
      <c r="AL285" s="299"/>
      <c r="AM285" s="299"/>
      <c r="AN285" s="299"/>
      <c r="AO285" s="274"/>
      <c r="AP285" s="274"/>
    </row>
    <row r="286" spans="2:42" ht="177.75" customHeight="1" x14ac:dyDescent="0.3">
      <c r="B286" s="79"/>
      <c r="C286" s="335" t="s">
        <v>211</v>
      </c>
      <c r="D286" s="282">
        <v>502</v>
      </c>
      <c r="E286" s="285" t="s">
        <v>166</v>
      </c>
      <c r="F286" s="83" t="s">
        <v>4</v>
      </c>
      <c r="G286" s="14">
        <v>219966</v>
      </c>
      <c r="H286" s="14">
        <v>219966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6">
        <v>219966</v>
      </c>
      <c r="R286" s="16">
        <v>0</v>
      </c>
      <c r="S286" s="16">
        <v>219966</v>
      </c>
      <c r="T286" s="16">
        <v>0</v>
      </c>
      <c r="U286" s="13">
        <v>0</v>
      </c>
      <c r="V286" s="13">
        <v>0</v>
      </c>
      <c r="W286" s="13">
        <v>0</v>
      </c>
      <c r="X286" s="13">
        <v>0</v>
      </c>
      <c r="Y286" s="169">
        <v>0</v>
      </c>
      <c r="Z286" s="205">
        <v>0</v>
      </c>
      <c r="AA286" s="169">
        <v>0</v>
      </c>
      <c r="AB286" s="115"/>
      <c r="AC286" s="288" t="s">
        <v>96</v>
      </c>
      <c r="AD286" s="288" t="s">
        <v>94</v>
      </c>
      <c r="AE286" s="332">
        <v>7</v>
      </c>
      <c r="AF286" s="329">
        <v>7</v>
      </c>
      <c r="AG286" s="297">
        <v>1</v>
      </c>
      <c r="AH286" s="297">
        <v>1</v>
      </c>
      <c r="AI286" s="297">
        <v>4</v>
      </c>
      <c r="AJ286" s="297">
        <v>4</v>
      </c>
      <c r="AK286" s="297">
        <v>1</v>
      </c>
      <c r="AL286" s="297">
        <v>1</v>
      </c>
      <c r="AM286" s="297">
        <v>1</v>
      </c>
      <c r="AN286" s="297">
        <v>1</v>
      </c>
      <c r="AO286" s="272">
        <v>0</v>
      </c>
      <c r="AP286" s="272">
        <v>0</v>
      </c>
    </row>
    <row r="287" spans="2:42" ht="230.25" customHeight="1" x14ac:dyDescent="0.3">
      <c r="B287" s="79"/>
      <c r="C287" s="336"/>
      <c r="D287" s="283"/>
      <c r="E287" s="286"/>
      <c r="F287" s="83" t="s">
        <v>13</v>
      </c>
      <c r="G287" s="14">
        <v>219966</v>
      </c>
      <c r="H287" s="14">
        <v>219966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6">
        <v>219966</v>
      </c>
      <c r="R287" s="16">
        <v>0</v>
      </c>
      <c r="S287" s="16">
        <v>219966</v>
      </c>
      <c r="T287" s="16">
        <v>0</v>
      </c>
      <c r="U287" s="13">
        <v>0</v>
      </c>
      <c r="V287" s="13">
        <v>0</v>
      </c>
      <c r="W287" s="13">
        <v>0</v>
      </c>
      <c r="X287" s="13">
        <v>0</v>
      </c>
      <c r="Y287" s="169">
        <v>0</v>
      </c>
      <c r="Z287" s="205">
        <v>0</v>
      </c>
      <c r="AA287" s="169">
        <v>0</v>
      </c>
      <c r="AB287" s="115"/>
      <c r="AC287" s="289"/>
      <c r="AD287" s="289"/>
      <c r="AE287" s="333"/>
      <c r="AF287" s="330"/>
      <c r="AG287" s="298"/>
      <c r="AH287" s="298"/>
      <c r="AI287" s="298"/>
      <c r="AJ287" s="298"/>
      <c r="AK287" s="298"/>
      <c r="AL287" s="298"/>
      <c r="AM287" s="298"/>
      <c r="AN287" s="298"/>
      <c r="AO287" s="273"/>
      <c r="AP287" s="273"/>
    </row>
    <row r="288" spans="2:42" ht="177.75" customHeight="1" x14ac:dyDescent="0.3">
      <c r="B288" s="79"/>
      <c r="C288" s="336"/>
      <c r="D288" s="283"/>
      <c r="E288" s="286"/>
      <c r="F288" s="83" t="s">
        <v>14</v>
      </c>
      <c r="G288" s="14">
        <v>0</v>
      </c>
      <c r="H288" s="14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6">
        <v>0</v>
      </c>
      <c r="R288" s="16">
        <v>0</v>
      </c>
      <c r="S288" s="16">
        <v>0</v>
      </c>
      <c r="T288" s="16">
        <v>0</v>
      </c>
      <c r="U288" s="13">
        <v>0</v>
      </c>
      <c r="V288" s="13">
        <v>0</v>
      </c>
      <c r="W288" s="13">
        <v>0</v>
      </c>
      <c r="X288" s="13">
        <v>0</v>
      </c>
      <c r="Y288" s="169">
        <v>0</v>
      </c>
      <c r="Z288" s="205">
        <v>0</v>
      </c>
      <c r="AA288" s="169">
        <v>0</v>
      </c>
      <c r="AB288" s="115"/>
      <c r="AC288" s="289"/>
      <c r="AD288" s="289"/>
      <c r="AE288" s="333"/>
      <c r="AF288" s="330"/>
      <c r="AG288" s="298"/>
      <c r="AH288" s="298"/>
      <c r="AI288" s="298"/>
      <c r="AJ288" s="298"/>
      <c r="AK288" s="298"/>
      <c r="AL288" s="298"/>
      <c r="AM288" s="298"/>
      <c r="AN288" s="298"/>
      <c r="AO288" s="273"/>
      <c r="AP288" s="273"/>
    </row>
    <row r="289" spans="2:42" ht="312.75" customHeight="1" x14ac:dyDescent="0.3">
      <c r="B289" s="79"/>
      <c r="C289" s="337"/>
      <c r="D289" s="284"/>
      <c r="E289" s="287"/>
      <c r="F289" s="83" t="s">
        <v>15</v>
      </c>
      <c r="G289" s="14">
        <v>0</v>
      </c>
      <c r="H289" s="14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6">
        <v>0</v>
      </c>
      <c r="R289" s="16">
        <v>0</v>
      </c>
      <c r="S289" s="16">
        <v>0</v>
      </c>
      <c r="T289" s="16">
        <v>0</v>
      </c>
      <c r="U289" s="13">
        <v>0</v>
      </c>
      <c r="V289" s="13">
        <v>0</v>
      </c>
      <c r="W289" s="13">
        <v>0</v>
      </c>
      <c r="X289" s="13">
        <v>0</v>
      </c>
      <c r="Y289" s="169">
        <v>0</v>
      </c>
      <c r="Z289" s="205">
        <v>0</v>
      </c>
      <c r="AA289" s="169">
        <v>0</v>
      </c>
      <c r="AB289" s="115"/>
      <c r="AC289" s="290"/>
      <c r="AD289" s="290"/>
      <c r="AE289" s="334"/>
      <c r="AF289" s="331"/>
      <c r="AG289" s="299"/>
      <c r="AH289" s="299"/>
      <c r="AI289" s="299"/>
      <c r="AJ289" s="299"/>
      <c r="AK289" s="299"/>
      <c r="AL289" s="299"/>
      <c r="AM289" s="299"/>
      <c r="AN289" s="299"/>
      <c r="AO289" s="274"/>
      <c r="AP289" s="274"/>
    </row>
    <row r="290" spans="2:42" ht="177.75" customHeight="1" x14ac:dyDescent="0.3">
      <c r="B290" s="79"/>
      <c r="C290" s="335" t="s">
        <v>212</v>
      </c>
      <c r="D290" s="282">
        <v>502</v>
      </c>
      <c r="E290" s="285" t="s">
        <v>224</v>
      </c>
      <c r="F290" s="83" t="s">
        <v>4</v>
      </c>
      <c r="G290" s="14">
        <v>72620</v>
      </c>
      <c r="H290" s="14">
        <v>72620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6">
        <v>72620</v>
      </c>
      <c r="R290" s="16">
        <v>0</v>
      </c>
      <c r="S290" s="16">
        <v>72620</v>
      </c>
      <c r="T290" s="16">
        <v>0</v>
      </c>
      <c r="U290" s="13">
        <v>0</v>
      </c>
      <c r="V290" s="13">
        <v>0</v>
      </c>
      <c r="W290" s="13">
        <v>0</v>
      </c>
      <c r="X290" s="13">
        <v>0</v>
      </c>
      <c r="Y290" s="169">
        <v>0</v>
      </c>
      <c r="Z290" s="205">
        <v>0</v>
      </c>
      <c r="AA290" s="169">
        <v>0</v>
      </c>
      <c r="AB290" s="115"/>
      <c r="AC290" s="288" t="s">
        <v>95</v>
      </c>
      <c r="AD290" s="288" t="s">
        <v>90</v>
      </c>
      <c r="AE290" s="332">
        <v>7.8</v>
      </c>
      <c r="AF290" s="329">
        <v>6.48</v>
      </c>
      <c r="AG290" s="297">
        <v>7.8</v>
      </c>
      <c r="AH290" s="297">
        <v>6.5</v>
      </c>
      <c r="AI290" s="297">
        <v>0</v>
      </c>
      <c r="AJ290" s="297">
        <v>0</v>
      </c>
      <c r="AK290" s="297">
        <v>6.0000000000000001E-3</v>
      </c>
      <c r="AL290" s="297">
        <v>6.0000000000000001E-3</v>
      </c>
      <c r="AM290" s="297">
        <v>0</v>
      </c>
      <c r="AN290" s="297">
        <v>0</v>
      </c>
      <c r="AO290" s="272">
        <v>0</v>
      </c>
      <c r="AP290" s="272">
        <v>0</v>
      </c>
    </row>
    <row r="291" spans="2:42" ht="237.75" customHeight="1" x14ac:dyDescent="0.3">
      <c r="B291" s="79"/>
      <c r="C291" s="336"/>
      <c r="D291" s="283"/>
      <c r="E291" s="286"/>
      <c r="F291" s="83" t="s">
        <v>13</v>
      </c>
      <c r="G291" s="14">
        <v>72620</v>
      </c>
      <c r="H291" s="14">
        <v>72620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6">
        <v>72620</v>
      </c>
      <c r="R291" s="16">
        <v>0</v>
      </c>
      <c r="S291" s="16">
        <v>72620</v>
      </c>
      <c r="T291" s="16">
        <v>0</v>
      </c>
      <c r="U291" s="13">
        <v>0</v>
      </c>
      <c r="V291" s="13">
        <v>0</v>
      </c>
      <c r="W291" s="13">
        <v>0</v>
      </c>
      <c r="X291" s="13">
        <v>0</v>
      </c>
      <c r="Y291" s="169">
        <v>0</v>
      </c>
      <c r="Z291" s="205">
        <v>0</v>
      </c>
      <c r="AA291" s="169">
        <v>0</v>
      </c>
      <c r="AB291" s="115"/>
      <c r="AC291" s="289"/>
      <c r="AD291" s="289"/>
      <c r="AE291" s="333"/>
      <c r="AF291" s="330"/>
      <c r="AG291" s="298"/>
      <c r="AH291" s="298"/>
      <c r="AI291" s="298"/>
      <c r="AJ291" s="298"/>
      <c r="AK291" s="298"/>
      <c r="AL291" s="298"/>
      <c r="AM291" s="298"/>
      <c r="AN291" s="298"/>
      <c r="AO291" s="273"/>
      <c r="AP291" s="273"/>
    </row>
    <row r="292" spans="2:42" ht="177.75" customHeight="1" x14ac:dyDescent="0.3">
      <c r="B292" s="79"/>
      <c r="C292" s="336"/>
      <c r="D292" s="283"/>
      <c r="E292" s="286"/>
      <c r="F292" s="83" t="s">
        <v>14</v>
      </c>
      <c r="G292" s="14">
        <v>0</v>
      </c>
      <c r="H292" s="14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6">
        <v>0</v>
      </c>
      <c r="R292" s="16">
        <v>0</v>
      </c>
      <c r="S292" s="16">
        <v>0</v>
      </c>
      <c r="T292" s="16">
        <v>0</v>
      </c>
      <c r="U292" s="13">
        <v>0</v>
      </c>
      <c r="V292" s="13">
        <v>0</v>
      </c>
      <c r="W292" s="13">
        <v>0</v>
      </c>
      <c r="X292" s="13">
        <v>0</v>
      </c>
      <c r="Y292" s="169">
        <v>0</v>
      </c>
      <c r="Z292" s="205">
        <v>0</v>
      </c>
      <c r="AA292" s="169">
        <v>0</v>
      </c>
      <c r="AB292" s="115"/>
      <c r="AC292" s="289"/>
      <c r="AD292" s="289"/>
      <c r="AE292" s="333"/>
      <c r="AF292" s="330"/>
      <c r="AG292" s="298"/>
      <c r="AH292" s="298"/>
      <c r="AI292" s="298"/>
      <c r="AJ292" s="298"/>
      <c r="AK292" s="298"/>
      <c r="AL292" s="298"/>
      <c r="AM292" s="298"/>
      <c r="AN292" s="298"/>
      <c r="AO292" s="273"/>
      <c r="AP292" s="273"/>
    </row>
    <row r="293" spans="2:42" ht="279" customHeight="1" x14ac:dyDescent="0.3">
      <c r="B293" s="79"/>
      <c r="C293" s="337"/>
      <c r="D293" s="284"/>
      <c r="E293" s="287"/>
      <c r="F293" s="83" t="s">
        <v>15</v>
      </c>
      <c r="G293" s="14">
        <v>0</v>
      </c>
      <c r="H293" s="14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6">
        <v>0</v>
      </c>
      <c r="R293" s="16">
        <v>0</v>
      </c>
      <c r="S293" s="16">
        <v>0</v>
      </c>
      <c r="T293" s="16">
        <v>0</v>
      </c>
      <c r="U293" s="13">
        <v>0</v>
      </c>
      <c r="V293" s="13">
        <v>0</v>
      </c>
      <c r="W293" s="13">
        <v>0</v>
      </c>
      <c r="X293" s="13">
        <v>0</v>
      </c>
      <c r="Y293" s="169">
        <v>0</v>
      </c>
      <c r="Z293" s="205">
        <v>0</v>
      </c>
      <c r="AA293" s="169">
        <v>0</v>
      </c>
      <c r="AB293" s="115"/>
      <c r="AC293" s="290"/>
      <c r="AD293" s="290"/>
      <c r="AE293" s="334"/>
      <c r="AF293" s="331"/>
      <c r="AG293" s="299"/>
      <c r="AH293" s="299"/>
      <c r="AI293" s="299"/>
      <c r="AJ293" s="299"/>
      <c r="AK293" s="299"/>
      <c r="AL293" s="299"/>
      <c r="AM293" s="299"/>
      <c r="AN293" s="299"/>
      <c r="AO293" s="274"/>
      <c r="AP293" s="274"/>
    </row>
    <row r="294" spans="2:42" ht="177.75" customHeight="1" x14ac:dyDescent="0.3">
      <c r="B294" s="87"/>
      <c r="C294" s="335" t="s">
        <v>244</v>
      </c>
      <c r="D294" s="282">
        <v>502</v>
      </c>
      <c r="E294" s="285" t="s">
        <v>268</v>
      </c>
      <c r="F294" s="92" t="s">
        <v>4</v>
      </c>
      <c r="G294" s="14">
        <v>13761085.699999999</v>
      </c>
      <c r="H294" s="14">
        <v>13761085.699999999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13761085.699999999</v>
      </c>
      <c r="V294" s="16">
        <v>0</v>
      </c>
      <c r="W294" s="16">
        <v>13761085.699999999</v>
      </c>
      <c r="X294" s="16">
        <v>0</v>
      </c>
      <c r="Y294" s="169">
        <v>0</v>
      </c>
      <c r="Z294" s="205">
        <v>0</v>
      </c>
      <c r="AA294" s="169">
        <v>0</v>
      </c>
      <c r="AB294" s="115"/>
      <c r="AC294" s="288" t="s">
        <v>245</v>
      </c>
      <c r="AD294" s="288" t="s">
        <v>94</v>
      </c>
      <c r="AE294" s="332">
        <f>AG294+AI294+AK294+AM294</f>
        <v>7</v>
      </c>
      <c r="AF294" s="329">
        <f>AH294+AJ294+AL294+AN294</f>
        <v>7</v>
      </c>
      <c r="AG294" s="297">
        <v>1</v>
      </c>
      <c r="AH294" s="297">
        <v>1</v>
      </c>
      <c r="AI294" s="297">
        <v>4</v>
      </c>
      <c r="AJ294" s="297">
        <v>4</v>
      </c>
      <c r="AK294" s="297">
        <v>1</v>
      </c>
      <c r="AL294" s="297">
        <v>1</v>
      </c>
      <c r="AM294" s="297">
        <v>1</v>
      </c>
      <c r="AN294" s="297">
        <v>1</v>
      </c>
      <c r="AO294" s="272">
        <v>0</v>
      </c>
      <c r="AP294" s="272">
        <v>0</v>
      </c>
    </row>
    <row r="295" spans="2:42" ht="241.5" customHeight="1" x14ac:dyDescent="0.3">
      <c r="B295" s="87"/>
      <c r="C295" s="336"/>
      <c r="D295" s="283"/>
      <c r="E295" s="286"/>
      <c r="F295" s="92" t="s">
        <v>13</v>
      </c>
      <c r="G295" s="14">
        <v>2362284.14</v>
      </c>
      <c r="H295" s="14">
        <v>2362284.14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2362284.14</v>
      </c>
      <c r="V295" s="16">
        <v>0</v>
      </c>
      <c r="W295" s="16">
        <v>2362284.14</v>
      </c>
      <c r="X295" s="16">
        <v>0</v>
      </c>
      <c r="Y295" s="169"/>
      <c r="Z295" s="205"/>
      <c r="AA295" s="169"/>
      <c r="AB295" s="115"/>
      <c r="AC295" s="289"/>
      <c r="AD295" s="289"/>
      <c r="AE295" s="333"/>
      <c r="AF295" s="330"/>
      <c r="AG295" s="298"/>
      <c r="AH295" s="298"/>
      <c r="AI295" s="298"/>
      <c r="AJ295" s="298"/>
      <c r="AK295" s="298"/>
      <c r="AL295" s="298"/>
      <c r="AM295" s="298"/>
      <c r="AN295" s="298"/>
      <c r="AO295" s="273"/>
      <c r="AP295" s="273"/>
    </row>
    <row r="296" spans="2:42" ht="177.75" customHeight="1" x14ac:dyDescent="0.3">
      <c r="B296" s="87"/>
      <c r="C296" s="336"/>
      <c r="D296" s="283"/>
      <c r="E296" s="286"/>
      <c r="F296" s="92" t="s">
        <v>14</v>
      </c>
      <c r="G296" s="14">
        <v>11398801.560000001</v>
      </c>
      <c r="H296" s="14">
        <v>11398801.560000001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11398801.560000001</v>
      </c>
      <c r="V296" s="16">
        <v>0</v>
      </c>
      <c r="W296" s="16">
        <v>11398801.560000001</v>
      </c>
      <c r="X296" s="16">
        <v>0</v>
      </c>
      <c r="Y296" s="169"/>
      <c r="Z296" s="205"/>
      <c r="AA296" s="169"/>
      <c r="AB296" s="115"/>
      <c r="AC296" s="289"/>
      <c r="AD296" s="289"/>
      <c r="AE296" s="333"/>
      <c r="AF296" s="330"/>
      <c r="AG296" s="298"/>
      <c r="AH296" s="298"/>
      <c r="AI296" s="298"/>
      <c r="AJ296" s="298"/>
      <c r="AK296" s="298"/>
      <c r="AL296" s="298"/>
      <c r="AM296" s="298"/>
      <c r="AN296" s="298"/>
      <c r="AO296" s="273"/>
      <c r="AP296" s="273"/>
    </row>
    <row r="297" spans="2:42" ht="294" customHeight="1" x14ac:dyDescent="0.3">
      <c r="B297" s="87"/>
      <c r="C297" s="337"/>
      <c r="D297" s="284"/>
      <c r="E297" s="287"/>
      <c r="F297" s="92" t="s">
        <v>15</v>
      </c>
      <c r="G297" s="14">
        <v>0</v>
      </c>
      <c r="H297" s="14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9"/>
      <c r="Z297" s="205"/>
      <c r="AA297" s="169"/>
      <c r="AB297" s="115"/>
      <c r="AC297" s="290"/>
      <c r="AD297" s="290"/>
      <c r="AE297" s="334"/>
      <c r="AF297" s="331"/>
      <c r="AG297" s="299"/>
      <c r="AH297" s="299"/>
      <c r="AI297" s="299"/>
      <c r="AJ297" s="299"/>
      <c r="AK297" s="299"/>
      <c r="AL297" s="299"/>
      <c r="AM297" s="299"/>
      <c r="AN297" s="299"/>
      <c r="AO297" s="274"/>
      <c r="AP297" s="274"/>
    </row>
    <row r="298" spans="2:42" ht="144" customHeight="1" x14ac:dyDescent="0.3">
      <c r="B298" s="87"/>
      <c r="C298" s="335" t="s">
        <v>247</v>
      </c>
      <c r="D298" s="282">
        <v>502</v>
      </c>
      <c r="E298" s="285" t="s">
        <v>269</v>
      </c>
      <c r="F298" s="92" t="s">
        <v>4</v>
      </c>
      <c r="G298" s="14">
        <v>2147914.6</v>
      </c>
      <c r="H298" s="14">
        <v>2147914.6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2147914.6</v>
      </c>
      <c r="V298" s="16">
        <v>0</v>
      </c>
      <c r="W298" s="16">
        <v>2147914.6</v>
      </c>
      <c r="X298" s="16">
        <v>0</v>
      </c>
      <c r="Y298" s="169"/>
      <c r="Z298" s="205"/>
      <c r="AA298" s="169"/>
      <c r="AB298" s="115"/>
      <c r="AC298" s="288" t="s">
        <v>249</v>
      </c>
      <c r="AD298" s="288" t="s">
        <v>41</v>
      </c>
      <c r="AE298" s="332">
        <v>100</v>
      </c>
      <c r="AF298" s="329">
        <v>0</v>
      </c>
      <c r="AG298" s="297">
        <v>0</v>
      </c>
      <c r="AH298" s="297">
        <v>0</v>
      </c>
      <c r="AI298" s="297">
        <v>0</v>
      </c>
      <c r="AJ298" s="297">
        <v>0</v>
      </c>
      <c r="AK298" s="297">
        <v>0</v>
      </c>
      <c r="AL298" s="297">
        <v>0</v>
      </c>
      <c r="AM298" s="297">
        <v>100</v>
      </c>
      <c r="AN298" s="297">
        <v>100</v>
      </c>
      <c r="AO298" s="272">
        <v>0</v>
      </c>
      <c r="AP298" s="272">
        <v>0</v>
      </c>
    </row>
    <row r="299" spans="2:42" ht="294" customHeight="1" x14ac:dyDescent="0.3">
      <c r="B299" s="87"/>
      <c r="C299" s="336"/>
      <c r="D299" s="283"/>
      <c r="E299" s="286"/>
      <c r="F299" s="92" t="s">
        <v>13</v>
      </c>
      <c r="G299" s="14">
        <v>0</v>
      </c>
      <c r="H299" s="14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9"/>
      <c r="Z299" s="205"/>
      <c r="AA299" s="169"/>
      <c r="AB299" s="115"/>
      <c r="AC299" s="289"/>
      <c r="AD299" s="289"/>
      <c r="AE299" s="333"/>
      <c r="AF299" s="330"/>
      <c r="AG299" s="298"/>
      <c r="AH299" s="298"/>
      <c r="AI299" s="298"/>
      <c r="AJ299" s="298"/>
      <c r="AK299" s="298"/>
      <c r="AL299" s="298"/>
      <c r="AM299" s="298"/>
      <c r="AN299" s="298"/>
      <c r="AO299" s="273"/>
      <c r="AP299" s="273"/>
    </row>
    <row r="300" spans="2:42" ht="275.25" customHeight="1" x14ac:dyDescent="0.3">
      <c r="B300" s="87"/>
      <c r="C300" s="336"/>
      <c r="D300" s="283"/>
      <c r="E300" s="286"/>
      <c r="F300" s="92" t="s">
        <v>14</v>
      </c>
      <c r="G300" s="14">
        <v>1963438.53</v>
      </c>
      <c r="H300" s="14">
        <v>1963438.53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1963438.53</v>
      </c>
      <c r="V300" s="16">
        <v>0</v>
      </c>
      <c r="W300" s="16">
        <v>1963438.53</v>
      </c>
      <c r="X300" s="16">
        <v>0</v>
      </c>
      <c r="Y300" s="169"/>
      <c r="Z300" s="205"/>
      <c r="AA300" s="169"/>
      <c r="AB300" s="115"/>
      <c r="AC300" s="289"/>
      <c r="AD300" s="289"/>
      <c r="AE300" s="333"/>
      <c r="AF300" s="330"/>
      <c r="AG300" s="298"/>
      <c r="AH300" s="298"/>
      <c r="AI300" s="298"/>
      <c r="AJ300" s="298"/>
      <c r="AK300" s="298"/>
      <c r="AL300" s="298"/>
      <c r="AM300" s="298"/>
      <c r="AN300" s="298"/>
      <c r="AO300" s="273"/>
      <c r="AP300" s="273"/>
    </row>
    <row r="301" spans="2:42" ht="409.6" customHeight="1" x14ac:dyDescent="0.3">
      <c r="B301" s="87"/>
      <c r="C301" s="337"/>
      <c r="D301" s="284"/>
      <c r="E301" s="287"/>
      <c r="F301" s="92" t="s">
        <v>15</v>
      </c>
      <c r="G301" s="14">
        <v>184476.07</v>
      </c>
      <c r="H301" s="14">
        <v>184476.07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184476.07</v>
      </c>
      <c r="V301" s="16">
        <v>0</v>
      </c>
      <c r="W301" s="16">
        <v>184476.07</v>
      </c>
      <c r="X301" s="16">
        <v>0</v>
      </c>
      <c r="Y301" s="169"/>
      <c r="Z301" s="205"/>
      <c r="AA301" s="169"/>
      <c r="AB301" s="115"/>
      <c r="AC301" s="290"/>
      <c r="AD301" s="290"/>
      <c r="AE301" s="334"/>
      <c r="AF301" s="331"/>
      <c r="AG301" s="299"/>
      <c r="AH301" s="299"/>
      <c r="AI301" s="299"/>
      <c r="AJ301" s="299"/>
      <c r="AK301" s="299"/>
      <c r="AL301" s="299"/>
      <c r="AM301" s="299"/>
      <c r="AN301" s="299"/>
      <c r="AO301" s="274"/>
      <c r="AP301" s="274"/>
    </row>
    <row r="302" spans="2:42" ht="173.25" customHeight="1" x14ac:dyDescent="0.3">
      <c r="B302" s="87"/>
      <c r="C302" s="335" t="s">
        <v>246</v>
      </c>
      <c r="D302" s="282">
        <v>502</v>
      </c>
      <c r="E302" s="285" t="s">
        <v>270</v>
      </c>
      <c r="F302" s="92" t="s">
        <v>4</v>
      </c>
      <c r="G302" s="14">
        <v>1693500</v>
      </c>
      <c r="H302" s="14">
        <v>1388670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1693500</v>
      </c>
      <c r="V302" s="16">
        <v>0</v>
      </c>
      <c r="W302" s="16">
        <f>W304+W305</f>
        <v>1388670</v>
      </c>
      <c r="X302" s="16">
        <v>0</v>
      </c>
      <c r="Y302" s="169"/>
      <c r="Z302" s="205"/>
      <c r="AA302" s="169"/>
      <c r="AB302" s="115"/>
      <c r="AC302" s="288" t="s">
        <v>248</v>
      </c>
      <c r="AD302" s="288" t="s">
        <v>41</v>
      </c>
      <c r="AE302" s="332">
        <v>100</v>
      </c>
      <c r="AF302" s="329">
        <v>0</v>
      </c>
      <c r="AG302" s="297">
        <v>0</v>
      </c>
      <c r="AH302" s="297">
        <v>0</v>
      </c>
      <c r="AI302" s="297">
        <v>0</v>
      </c>
      <c r="AJ302" s="297">
        <v>0</v>
      </c>
      <c r="AK302" s="297">
        <v>0</v>
      </c>
      <c r="AL302" s="297">
        <v>0</v>
      </c>
      <c r="AM302" s="297">
        <v>100</v>
      </c>
      <c r="AN302" s="297">
        <v>100</v>
      </c>
      <c r="AO302" s="272">
        <v>0</v>
      </c>
      <c r="AP302" s="272">
        <v>0</v>
      </c>
    </row>
    <row r="303" spans="2:42" ht="319.5" customHeight="1" x14ac:dyDescent="0.3">
      <c r="B303" s="87"/>
      <c r="C303" s="336"/>
      <c r="D303" s="283"/>
      <c r="E303" s="286"/>
      <c r="F303" s="92" t="s">
        <v>13</v>
      </c>
      <c r="G303" s="14">
        <v>0</v>
      </c>
      <c r="H303" s="14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  <c r="X303" s="16">
        <v>0</v>
      </c>
      <c r="Y303" s="169"/>
      <c r="Z303" s="205"/>
      <c r="AA303" s="169"/>
      <c r="AB303" s="115"/>
      <c r="AC303" s="289"/>
      <c r="AD303" s="289"/>
      <c r="AE303" s="333"/>
      <c r="AF303" s="330"/>
      <c r="AG303" s="298"/>
      <c r="AH303" s="298"/>
      <c r="AI303" s="298"/>
      <c r="AJ303" s="298"/>
      <c r="AK303" s="298"/>
      <c r="AL303" s="298"/>
      <c r="AM303" s="298"/>
      <c r="AN303" s="298"/>
      <c r="AO303" s="273"/>
      <c r="AP303" s="273"/>
    </row>
    <row r="304" spans="2:42" ht="267" customHeight="1" x14ac:dyDescent="0.3">
      <c r="B304" s="87"/>
      <c r="C304" s="336"/>
      <c r="D304" s="283"/>
      <c r="E304" s="286"/>
      <c r="F304" s="92" t="s">
        <v>14</v>
      </c>
      <c r="G304" s="14">
        <v>1624597.68</v>
      </c>
      <c r="H304" s="14">
        <v>1333123.2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1624567.68</v>
      </c>
      <c r="V304" s="16">
        <v>0</v>
      </c>
      <c r="W304" s="16">
        <v>1333123.2</v>
      </c>
      <c r="X304" s="16">
        <v>0</v>
      </c>
      <c r="Y304" s="169"/>
      <c r="Z304" s="205"/>
      <c r="AA304" s="169"/>
      <c r="AB304" s="115"/>
      <c r="AC304" s="289"/>
      <c r="AD304" s="289"/>
      <c r="AE304" s="333"/>
      <c r="AF304" s="330"/>
      <c r="AG304" s="298"/>
      <c r="AH304" s="298"/>
      <c r="AI304" s="298"/>
      <c r="AJ304" s="298"/>
      <c r="AK304" s="298"/>
      <c r="AL304" s="298"/>
      <c r="AM304" s="298"/>
      <c r="AN304" s="298"/>
      <c r="AO304" s="273"/>
      <c r="AP304" s="273"/>
    </row>
    <row r="305" spans="2:44" ht="409.5" customHeight="1" x14ac:dyDescent="0.3">
      <c r="B305" s="87"/>
      <c r="C305" s="337"/>
      <c r="D305" s="284"/>
      <c r="E305" s="287"/>
      <c r="F305" s="92" t="s">
        <v>15</v>
      </c>
      <c r="G305" s="14">
        <v>68932.320000000007</v>
      </c>
      <c r="H305" s="14">
        <v>55546.8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68932.320000000007</v>
      </c>
      <c r="V305" s="16">
        <v>0</v>
      </c>
      <c r="W305" s="16">
        <v>55546.8</v>
      </c>
      <c r="X305" s="16">
        <v>0</v>
      </c>
      <c r="Y305" s="169"/>
      <c r="Z305" s="205"/>
      <c r="AA305" s="169"/>
      <c r="AB305" s="115"/>
      <c r="AC305" s="290"/>
      <c r="AD305" s="290"/>
      <c r="AE305" s="334"/>
      <c r="AF305" s="331"/>
      <c r="AG305" s="299"/>
      <c r="AH305" s="299"/>
      <c r="AI305" s="299"/>
      <c r="AJ305" s="299"/>
      <c r="AK305" s="299"/>
      <c r="AL305" s="299"/>
      <c r="AM305" s="299"/>
      <c r="AN305" s="299"/>
      <c r="AO305" s="274"/>
      <c r="AP305" s="274"/>
    </row>
    <row r="306" spans="2:44" ht="177" customHeight="1" x14ac:dyDescent="0.3">
      <c r="B306" s="151"/>
      <c r="C306" s="335" t="s">
        <v>290</v>
      </c>
      <c r="D306" s="138">
        <v>502</v>
      </c>
      <c r="E306" s="137" t="s">
        <v>116</v>
      </c>
      <c r="F306" s="152" t="s">
        <v>4</v>
      </c>
      <c r="G306" s="182">
        <v>0</v>
      </c>
      <c r="H306" s="182">
        <v>0</v>
      </c>
      <c r="I306" s="183">
        <v>0</v>
      </c>
      <c r="J306" s="183">
        <v>0</v>
      </c>
      <c r="K306" s="183">
        <v>0</v>
      </c>
      <c r="L306" s="183">
        <v>0</v>
      </c>
      <c r="M306" s="183">
        <v>0</v>
      </c>
      <c r="N306" s="183">
        <v>0</v>
      </c>
      <c r="O306" s="183">
        <v>0</v>
      </c>
      <c r="P306" s="183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  <c r="X306" s="16">
        <v>0</v>
      </c>
      <c r="Y306" s="180">
        <v>10839280.369999999</v>
      </c>
      <c r="Z306" s="172">
        <v>0</v>
      </c>
      <c r="AA306" s="180">
        <v>10839280.369999999</v>
      </c>
      <c r="AB306" s="205">
        <v>0</v>
      </c>
      <c r="AC306" s="145" t="s">
        <v>5</v>
      </c>
      <c r="AD306" s="145" t="s">
        <v>5</v>
      </c>
      <c r="AE306" s="147" t="s">
        <v>5</v>
      </c>
      <c r="AF306" s="142" t="s">
        <v>5</v>
      </c>
      <c r="AG306" s="140" t="s">
        <v>5</v>
      </c>
      <c r="AH306" s="140" t="s">
        <v>5</v>
      </c>
      <c r="AI306" s="140" t="s">
        <v>5</v>
      </c>
      <c r="AJ306" s="140" t="s">
        <v>5</v>
      </c>
      <c r="AK306" s="140" t="s">
        <v>5</v>
      </c>
      <c r="AL306" s="140" t="s">
        <v>5</v>
      </c>
      <c r="AM306" s="140" t="s">
        <v>5</v>
      </c>
      <c r="AN306" s="140" t="s">
        <v>5</v>
      </c>
      <c r="AO306" s="242" t="s">
        <v>5</v>
      </c>
      <c r="AP306" s="242" t="s">
        <v>5</v>
      </c>
    </row>
    <row r="307" spans="2:44" ht="237" customHeight="1" x14ac:dyDescent="0.3">
      <c r="B307" s="151"/>
      <c r="C307" s="276"/>
      <c r="D307" s="138"/>
      <c r="E307" s="137"/>
      <c r="F307" s="152" t="s">
        <v>13</v>
      </c>
      <c r="G307" s="182">
        <v>0</v>
      </c>
      <c r="H307" s="182">
        <v>0</v>
      </c>
      <c r="I307" s="183">
        <v>0</v>
      </c>
      <c r="J307" s="183">
        <v>0</v>
      </c>
      <c r="K307" s="183">
        <v>0</v>
      </c>
      <c r="L307" s="183">
        <v>0</v>
      </c>
      <c r="M307" s="183">
        <v>0</v>
      </c>
      <c r="N307" s="183">
        <v>0</v>
      </c>
      <c r="O307" s="183">
        <v>0</v>
      </c>
      <c r="P307" s="183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  <c r="X307" s="16">
        <v>0</v>
      </c>
      <c r="Y307" s="170">
        <v>10839280.369999999</v>
      </c>
      <c r="Z307" s="172">
        <v>0</v>
      </c>
      <c r="AA307" s="170">
        <v>10839280.369999999</v>
      </c>
      <c r="AB307" s="205">
        <v>0</v>
      </c>
      <c r="AC307" s="145"/>
      <c r="AD307" s="145"/>
      <c r="AE307" s="147"/>
      <c r="AF307" s="142"/>
      <c r="AG307" s="140"/>
      <c r="AH307" s="140"/>
      <c r="AI307" s="140"/>
      <c r="AJ307" s="140"/>
      <c r="AK307" s="140"/>
      <c r="AL307" s="140"/>
      <c r="AM307" s="140"/>
      <c r="AN307" s="140"/>
      <c r="AO307" s="242"/>
      <c r="AP307" s="242"/>
    </row>
    <row r="308" spans="2:44" ht="212.25" customHeight="1" x14ac:dyDescent="0.3">
      <c r="B308" s="151"/>
      <c r="C308" s="149"/>
      <c r="D308" s="138"/>
      <c r="E308" s="137"/>
      <c r="F308" s="152" t="s">
        <v>14</v>
      </c>
      <c r="G308" s="182">
        <v>0</v>
      </c>
      <c r="H308" s="182">
        <v>0</v>
      </c>
      <c r="I308" s="183">
        <v>0</v>
      </c>
      <c r="J308" s="183">
        <v>0</v>
      </c>
      <c r="K308" s="183">
        <v>0</v>
      </c>
      <c r="L308" s="183">
        <v>0</v>
      </c>
      <c r="M308" s="183">
        <v>0</v>
      </c>
      <c r="N308" s="183">
        <v>0</v>
      </c>
      <c r="O308" s="183">
        <v>0</v>
      </c>
      <c r="P308" s="183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  <c r="X308" s="16">
        <v>0</v>
      </c>
      <c r="Y308" s="207">
        <v>0</v>
      </c>
      <c r="Z308" s="117">
        <v>0</v>
      </c>
      <c r="AA308" s="207">
        <v>0</v>
      </c>
      <c r="AB308" s="117">
        <v>0</v>
      </c>
      <c r="AC308" s="145"/>
      <c r="AD308" s="145"/>
      <c r="AE308" s="147"/>
      <c r="AF308" s="142"/>
      <c r="AG308" s="140"/>
      <c r="AH308" s="140"/>
      <c r="AI308" s="140"/>
      <c r="AJ308" s="140"/>
      <c r="AK308" s="140"/>
      <c r="AL308" s="140"/>
      <c r="AM308" s="140"/>
      <c r="AN308" s="140"/>
      <c r="AO308" s="242"/>
      <c r="AP308" s="242"/>
    </row>
    <row r="309" spans="2:44" ht="272.25" customHeight="1" x14ac:dyDescent="0.3">
      <c r="B309" s="151"/>
      <c r="C309" s="149"/>
      <c r="D309" s="138"/>
      <c r="E309" s="137"/>
      <c r="F309" s="152" t="s">
        <v>15</v>
      </c>
      <c r="G309" s="182">
        <v>0</v>
      </c>
      <c r="H309" s="182">
        <v>0</v>
      </c>
      <c r="I309" s="183">
        <v>0</v>
      </c>
      <c r="J309" s="183">
        <v>0</v>
      </c>
      <c r="K309" s="183">
        <v>0</v>
      </c>
      <c r="L309" s="183">
        <v>0</v>
      </c>
      <c r="M309" s="183">
        <v>0</v>
      </c>
      <c r="N309" s="183">
        <v>0</v>
      </c>
      <c r="O309" s="183">
        <v>0</v>
      </c>
      <c r="P309" s="183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Y309" s="207">
        <v>0</v>
      </c>
      <c r="Z309" s="117">
        <v>0</v>
      </c>
      <c r="AA309" s="207">
        <v>0</v>
      </c>
      <c r="AB309" s="117">
        <v>0</v>
      </c>
      <c r="AC309" s="145"/>
      <c r="AD309" s="145"/>
      <c r="AE309" s="147"/>
      <c r="AF309" s="142"/>
      <c r="AG309" s="140"/>
      <c r="AH309" s="140"/>
      <c r="AI309" s="140"/>
      <c r="AJ309" s="140"/>
      <c r="AK309" s="140"/>
      <c r="AL309" s="140"/>
      <c r="AM309" s="140"/>
      <c r="AN309" s="140"/>
      <c r="AO309" s="242"/>
      <c r="AP309" s="242"/>
    </row>
    <row r="310" spans="2:44" ht="167.25" customHeight="1" x14ac:dyDescent="0.65">
      <c r="B310" s="151"/>
      <c r="C310" s="275" t="s">
        <v>289</v>
      </c>
      <c r="D310" s="138">
        <v>502</v>
      </c>
      <c r="E310" s="137" t="s">
        <v>116</v>
      </c>
      <c r="F310" s="152" t="s">
        <v>4</v>
      </c>
      <c r="G310" s="183">
        <v>56190887.899999999</v>
      </c>
      <c r="H310" s="182">
        <v>0</v>
      </c>
      <c r="I310" s="183">
        <v>0</v>
      </c>
      <c r="J310" s="183">
        <v>0</v>
      </c>
      <c r="K310" s="183">
        <v>0</v>
      </c>
      <c r="L310" s="183">
        <v>0</v>
      </c>
      <c r="M310" s="183">
        <v>0</v>
      </c>
      <c r="N310" s="183">
        <v>0</v>
      </c>
      <c r="O310" s="183">
        <v>0</v>
      </c>
      <c r="P310" s="183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  <c r="X310" s="16">
        <v>0</v>
      </c>
      <c r="Y310" s="180">
        <v>56190887.899999999</v>
      </c>
      <c r="Z310" s="173">
        <v>0</v>
      </c>
      <c r="AA310" s="180">
        <v>56190887.899999999</v>
      </c>
      <c r="AB310" s="115"/>
      <c r="AC310" s="262" t="s">
        <v>5</v>
      </c>
      <c r="AD310" s="262" t="s">
        <v>5</v>
      </c>
      <c r="AE310" s="269" t="s">
        <v>5</v>
      </c>
      <c r="AF310" s="270" t="s">
        <v>5</v>
      </c>
      <c r="AG310" s="263" t="s">
        <v>5</v>
      </c>
      <c r="AH310" s="263" t="s">
        <v>5</v>
      </c>
      <c r="AI310" s="263" t="s">
        <v>5</v>
      </c>
      <c r="AJ310" s="263" t="s">
        <v>5</v>
      </c>
      <c r="AK310" s="263" t="s">
        <v>5</v>
      </c>
      <c r="AL310" s="263" t="s">
        <v>5</v>
      </c>
      <c r="AM310" s="263" t="s">
        <v>5</v>
      </c>
      <c r="AN310" s="263" t="s">
        <v>5</v>
      </c>
      <c r="AO310" s="258" t="s">
        <v>5</v>
      </c>
      <c r="AP310" s="258" t="s">
        <v>5</v>
      </c>
      <c r="AQ310" s="190"/>
      <c r="AR310" s="190"/>
    </row>
    <row r="311" spans="2:44" ht="279.75" customHeight="1" x14ac:dyDescent="0.65">
      <c r="B311" s="151"/>
      <c r="C311" s="276"/>
      <c r="D311" s="138"/>
      <c r="E311" s="137"/>
      <c r="F311" s="152" t="s">
        <v>13</v>
      </c>
      <c r="G311" s="183">
        <v>56190887.899999999</v>
      </c>
      <c r="H311" s="182">
        <v>0</v>
      </c>
      <c r="I311" s="183">
        <v>0</v>
      </c>
      <c r="J311" s="183">
        <v>0</v>
      </c>
      <c r="K311" s="183">
        <v>0</v>
      </c>
      <c r="L311" s="183">
        <v>0</v>
      </c>
      <c r="M311" s="183">
        <v>0</v>
      </c>
      <c r="N311" s="183">
        <v>0</v>
      </c>
      <c r="O311" s="183">
        <v>0</v>
      </c>
      <c r="P311" s="183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Y311" s="170">
        <v>56190887.899999999</v>
      </c>
      <c r="Z311" s="173">
        <v>0</v>
      </c>
      <c r="AA311" s="170">
        <v>56190887.899999999</v>
      </c>
      <c r="AB311" s="115"/>
      <c r="AC311" s="145"/>
      <c r="AD311" s="145"/>
      <c r="AE311" s="147"/>
      <c r="AF311" s="142"/>
      <c r="AG311" s="140"/>
      <c r="AH311" s="140"/>
      <c r="AI311" s="140"/>
      <c r="AJ311" s="140"/>
      <c r="AK311" s="140"/>
      <c r="AL311" s="140"/>
      <c r="AM311" s="140"/>
      <c r="AN311" s="140"/>
      <c r="AO311" s="242"/>
      <c r="AP311" s="242"/>
    </row>
    <row r="312" spans="2:44" ht="186.75" customHeight="1" x14ac:dyDescent="0.65">
      <c r="B312" s="151"/>
      <c r="C312" s="276"/>
      <c r="D312" s="138"/>
      <c r="E312" s="137"/>
      <c r="F312" s="152" t="s">
        <v>14</v>
      </c>
      <c r="G312" s="182">
        <v>0</v>
      </c>
      <c r="H312" s="182">
        <v>0</v>
      </c>
      <c r="I312" s="183">
        <v>0</v>
      </c>
      <c r="J312" s="183">
        <v>0</v>
      </c>
      <c r="K312" s="183">
        <v>0</v>
      </c>
      <c r="L312" s="183">
        <v>0</v>
      </c>
      <c r="M312" s="183">
        <v>0</v>
      </c>
      <c r="N312" s="183">
        <v>0</v>
      </c>
      <c r="O312" s="183">
        <v>0</v>
      </c>
      <c r="P312" s="183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  <c r="X312" s="16">
        <v>0</v>
      </c>
      <c r="Y312" s="170">
        <v>0</v>
      </c>
      <c r="Z312" s="173">
        <v>0</v>
      </c>
      <c r="AA312" s="170"/>
      <c r="AB312" s="115"/>
      <c r="AC312" s="145"/>
      <c r="AD312" s="145"/>
      <c r="AE312" s="147"/>
      <c r="AF312" s="142"/>
      <c r="AG312" s="140"/>
      <c r="AH312" s="140"/>
      <c r="AI312" s="140"/>
      <c r="AJ312" s="140"/>
      <c r="AK312" s="140"/>
      <c r="AL312" s="140"/>
      <c r="AM312" s="140"/>
      <c r="AN312" s="140"/>
      <c r="AO312" s="242"/>
      <c r="AP312" s="242"/>
    </row>
    <row r="313" spans="2:44" ht="261.75" customHeight="1" x14ac:dyDescent="0.65">
      <c r="B313" s="151"/>
      <c r="C313" s="153"/>
      <c r="D313" s="191"/>
      <c r="E313" s="192"/>
      <c r="F313" s="152" t="s">
        <v>15</v>
      </c>
      <c r="G313" s="182">
        <v>0</v>
      </c>
      <c r="H313" s="182">
        <v>0</v>
      </c>
      <c r="I313" s="183">
        <v>0</v>
      </c>
      <c r="J313" s="183">
        <v>0</v>
      </c>
      <c r="K313" s="183">
        <v>0</v>
      </c>
      <c r="L313" s="183">
        <v>0</v>
      </c>
      <c r="M313" s="183">
        <v>0</v>
      </c>
      <c r="N313" s="183">
        <v>0</v>
      </c>
      <c r="O313" s="183">
        <v>0</v>
      </c>
      <c r="P313" s="183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Y313" s="170">
        <v>0</v>
      </c>
      <c r="Z313" s="173">
        <v>0</v>
      </c>
      <c r="AA313" s="170"/>
      <c r="AB313" s="115"/>
      <c r="AC313" s="145"/>
      <c r="AD313" s="145"/>
      <c r="AE313" s="147"/>
      <c r="AF313" s="142"/>
      <c r="AG313" s="140"/>
      <c r="AH313" s="140"/>
      <c r="AI313" s="140"/>
      <c r="AJ313" s="140"/>
      <c r="AK313" s="140"/>
      <c r="AL313" s="140"/>
      <c r="AM313" s="140"/>
      <c r="AN313" s="140"/>
      <c r="AO313" s="242"/>
      <c r="AP313" s="242"/>
    </row>
    <row r="314" spans="2:44" ht="177.75" customHeight="1" x14ac:dyDescent="0.65">
      <c r="B314" s="39"/>
      <c r="C314" s="312" t="s">
        <v>129</v>
      </c>
      <c r="D314" s="313"/>
      <c r="E314" s="314"/>
      <c r="F314" s="49" t="s">
        <v>4</v>
      </c>
      <c r="G314" s="13">
        <v>770181</v>
      </c>
      <c r="H314" s="13">
        <v>770181</v>
      </c>
      <c r="I314" s="13">
        <v>0</v>
      </c>
      <c r="J314" s="13">
        <v>0</v>
      </c>
      <c r="K314" s="13">
        <v>0</v>
      </c>
      <c r="L314" s="13">
        <v>0</v>
      </c>
      <c r="M314" s="13">
        <v>170691</v>
      </c>
      <c r="N314" s="13">
        <v>0</v>
      </c>
      <c r="O314" s="13">
        <v>170691</v>
      </c>
      <c r="P314" s="13">
        <v>0</v>
      </c>
      <c r="Q314" s="13">
        <v>599490</v>
      </c>
      <c r="R314" s="13">
        <v>0</v>
      </c>
      <c r="S314" s="13">
        <v>599490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67">
        <v>0</v>
      </c>
      <c r="Z314" s="115"/>
      <c r="AA314" s="169"/>
      <c r="AB314" s="115"/>
      <c r="AC314" s="306" t="s">
        <v>42</v>
      </c>
      <c r="AD314" s="306" t="s">
        <v>42</v>
      </c>
      <c r="AE314" s="323" t="s">
        <v>42</v>
      </c>
      <c r="AF314" s="326" t="s">
        <v>42</v>
      </c>
      <c r="AG314" s="309" t="s">
        <v>42</v>
      </c>
      <c r="AH314" s="309" t="s">
        <v>42</v>
      </c>
      <c r="AI314" s="309" t="s">
        <v>42</v>
      </c>
      <c r="AJ314" s="309" t="s">
        <v>42</v>
      </c>
      <c r="AK314" s="309" t="s">
        <v>42</v>
      </c>
      <c r="AL314" s="309" t="s">
        <v>42</v>
      </c>
      <c r="AM314" s="309" t="s">
        <v>42</v>
      </c>
      <c r="AN314" s="309" t="s">
        <v>42</v>
      </c>
      <c r="AO314" s="272" t="s">
        <v>42</v>
      </c>
      <c r="AP314" s="272" t="s">
        <v>42</v>
      </c>
    </row>
    <row r="315" spans="2:44" ht="260.25" customHeight="1" x14ac:dyDescent="0.65">
      <c r="B315" s="39"/>
      <c r="C315" s="315"/>
      <c r="D315" s="316"/>
      <c r="E315" s="317"/>
      <c r="F315" s="49" t="s">
        <v>13</v>
      </c>
      <c r="G315" s="13">
        <v>770181</v>
      </c>
      <c r="H315" s="13">
        <v>770181</v>
      </c>
      <c r="I315" s="13">
        <v>0</v>
      </c>
      <c r="J315" s="13">
        <v>0</v>
      </c>
      <c r="K315" s="13">
        <v>0</v>
      </c>
      <c r="L315" s="13">
        <v>0</v>
      </c>
      <c r="M315" s="13">
        <v>170691</v>
      </c>
      <c r="N315" s="13">
        <v>0</v>
      </c>
      <c r="O315" s="13">
        <v>170691</v>
      </c>
      <c r="P315" s="13">
        <v>0</v>
      </c>
      <c r="Q315" s="13">
        <v>599490</v>
      </c>
      <c r="R315" s="13">
        <v>0</v>
      </c>
      <c r="S315" s="13">
        <v>599490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67">
        <v>0</v>
      </c>
      <c r="Z315" s="115"/>
      <c r="AA315" s="133"/>
      <c r="AB315" s="115"/>
      <c r="AC315" s="307"/>
      <c r="AD315" s="307"/>
      <c r="AE315" s="324"/>
      <c r="AF315" s="327"/>
      <c r="AG315" s="310"/>
      <c r="AH315" s="310"/>
      <c r="AI315" s="310"/>
      <c r="AJ315" s="310"/>
      <c r="AK315" s="310"/>
      <c r="AL315" s="310"/>
      <c r="AM315" s="310"/>
      <c r="AN315" s="310"/>
      <c r="AO315" s="273"/>
      <c r="AP315" s="273"/>
    </row>
    <row r="316" spans="2:44" ht="177.75" customHeight="1" x14ac:dyDescent="0.65">
      <c r="B316" s="39"/>
      <c r="C316" s="315"/>
      <c r="D316" s="316"/>
      <c r="E316" s="317"/>
      <c r="F316" s="49" t="s">
        <v>14</v>
      </c>
      <c r="G316" s="14">
        <v>0</v>
      </c>
      <c r="H316" s="14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67">
        <v>0</v>
      </c>
      <c r="Z316" s="115"/>
      <c r="AA316" s="133"/>
      <c r="AB316" s="115"/>
      <c r="AC316" s="307"/>
      <c r="AD316" s="307"/>
      <c r="AE316" s="324"/>
      <c r="AF316" s="327"/>
      <c r="AG316" s="310"/>
      <c r="AH316" s="310"/>
      <c r="AI316" s="310"/>
      <c r="AJ316" s="310"/>
      <c r="AK316" s="310"/>
      <c r="AL316" s="310"/>
      <c r="AM316" s="310"/>
      <c r="AN316" s="310"/>
      <c r="AO316" s="273"/>
      <c r="AP316" s="273"/>
    </row>
    <row r="317" spans="2:44" ht="290.25" customHeight="1" x14ac:dyDescent="0.3">
      <c r="B317" s="39"/>
      <c r="C317" s="318"/>
      <c r="D317" s="319"/>
      <c r="E317" s="320"/>
      <c r="F317" s="49" t="s">
        <v>15</v>
      </c>
      <c r="G317" s="14">
        <v>0</v>
      </c>
      <c r="H317" s="14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3"/>
      <c r="Z317" s="115"/>
      <c r="AA317" s="133"/>
      <c r="AB317" s="115"/>
      <c r="AC317" s="308"/>
      <c r="AD317" s="308"/>
      <c r="AE317" s="325"/>
      <c r="AF317" s="328"/>
      <c r="AG317" s="311"/>
      <c r="AH317" s="311"/>
      <c r="AI317" s="311"/>
      <c r="AJ317" s="311"/>
      <c r="AK317" s="311"/>
      <c r="AL317" s="311"/>
      <c r="AM317" s="311"/>
      <c r="AN317" s="311"/>
      <c r="AO317" s="274"/>
      <c r="AP317" s="274"/>
    </row>
    <row r="318" spans="2:44" ht="177.75" customHeight="1" x14ac:dyDescent="0.3">
      <c r="B318" s="39"/>
      <c r="C318" s="335" t="s">
        <v>130</v>
      </c>
      <c r="D318" s="288" t="s">
        <v>5</v>
      </c>
      <c r="E318" s="288" t="s">
        <v>169</v>
      </c>
      <c r="F318" s="49" t="s">
        <v>4</v>
      </c>
      <c r="G318" s="13">
        <f>M318+Q318</f>
        <v>770181</v>
      </c>
      <c r="H318" s="13">
        <v>770181</v>
      </c>
      <c r="I318" s="13">
        <v>0</v>
      </c>
      <c r="J318" s="13">
        <v>0</v>
      </c>
      <c r="K318" s="13">
        <v>0</v>
      </c>
      <c r="L318" s="13">
        <v>0</v>
      </c>
      <c r="M318" s="13">
        <v>170691</v>
      </c>
      <c r="N318" s="13">
        <v>0</v>
      </c>
      <c r="O318" s="13">
        <v>170691</v>
      </c>
      <c r="P318" s="13">
        <v>0</v>
      </c>
      <c r="Q318" s="13">
        <v>599490</v>
      </c>
      <c r="R318" s="13">
        <v>0</v>
      </c>
      <c r="S318" s="13">
        <v>599490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3"/>
      <c r="Z318" s="115"/>
      <c r="AA318" s="133"/>
      <c r="AB318" s="115"/>
      <c r="AC318" s="306" t="s">
        <v>42</v>
      </c>
      <c r="AD318" s="306" t="s">
        <v>42</v>
      </c>
      <c r="AE318" s="323" t="s">
        <v>42</v>
      </c>
      <c r="AF318" s="326" t="s">
        <v>42</v>
      </c>
      <c r="AG318" s="309" t="s">
        <v>42</v>
      </c>
      <c r="AH318" s="61" t="s">
        <v>42</v>
      </c>
      <c r="AI318" s="309" t="s">
        <v>42</v>
      </c>
      <c r="AJ318" s="309" t="s">
        <v>42</v>
      </c>
      <c r="AK318" s="309" t="s">
        <v>42</v>
      </c>
      <c r="AL318" s="309" t="s">
        <v>42</v>
      </c>
      <c r="AM318" s="309" t="s">
        <v>42</v>
      </c>
      <c r="AN318" s="309" t="s">
        <v>42</v>
      </c>
      <c r="AO318" s="272" t="s">
        <v>42</v>
      </c>
      <c r="AP318" s="272" t="s">
        <v>42</v>
      </c>
    </row>
    <row r="319" spans="2:44" ht="249" customHeight="1" x14ac:dyDescent="0.3">
      <c r="B319" s="39"/>
      <c r="C319" s="336"/>
      <c r="D319" s="289"/>
      <c r="E319" s="289"/>
      <c r="F319" s="49" t="s">
        <v>13</v>
      </c>
      <c r="G319" s="13">
        <v>770181</v>
      </c>
      <c r="H319" s="13">
        <v>770181</v>
      </c>
      <c r="I319" s="13">
        <v>0</v>
      </c>
      <c r="J319" s="13">
        <v>0</v>
      </c>
      <c r="K319" s="13">
        <v>0</v>
      </c>
      <c r="L319" s="13">
        <v>0</v>
      </c>
      <c r="M319" s="13">
        <v>170691</v>
      </c>
      <c r="N319" s="13">
        <v>0</v>
      </c>
      <c r="O319" s="13">
        <v>170691</v>
      </c>
      <c r="P319" s="13">
        <v>0</v>
      </c>
      <c r="Q319" s="13">
        <v>599490</v>
      </c>
      <c r="R319" s="13">
        <v>0</v>
      </c>
      <c r="S319" s="13">
        <v>599490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3"/>
      <c r="Z319" s="115"/>
      <c r="AA319" s="133"/>
      <c r="AB319" s="115"/>
      <c r="AC319" s="307"/>
      <c r="AD319" s="307"/>
      <c r="AE319" s="324"/>
      <c r="AF319" s="327"/>
      <c r="AG319" s="310"/>
      <c r="AH319" s="33"/>
      <c r="AI319" s="310"/>
      <c r="AJ319" s="310"/>
      <c r="AK319" s="310"/>
      <c r="AL319" s="310"/>
      <c r="AM319" s="310"/>
      <c r="AN319" s="310"/>
      <c r="AO319" s="273"/>
      <c r="AP319" s="273"/>
    </row>
    <row r="320" spans="2:44" ht="177.75" customHeight="1" x14ac:dyDescent="0.3">
      <c r="B320" s="39"/>
      <c r="C320" s="336"/>
      <c r="D320" s="289"/>
      <c r="E320" s="289"/>
      <c r="F320" s="49" t="s">
        <v>14</v>
      </c>
      <c r="G320" s="14">
        <v>0</v>
      </c>
      <c r="H320" s="14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3"/>
      <c r="Z320" s="115"/>
      <c r="AA320" s="133"/>
      <c r="AB320" s="115"/>
      <c r="AC320" s="307"/>
      <c r="AD320" s="307"/>
      <c r="AE320" s="324"/>
      <c r="AF320" s="327"/>
      <c r="AG320" s="310"/>
      <c r="AH320" s="33"/>
      <c r="AI320" s="310"/>
      <c r="AJ320" s="310"/>
      <c r="AK320" s="310"/>
      <c r="AL320" s="310"/>
      <c r="AM320" s="310"/>
      <c r="AN320" s="310"/>
      <c r="AO320" s="273"/>
      <c r="AP320" s="273"/>
    </row>
    <row r="321" spans="1:42" ht="301.5" customHeight="1" x14ac:dyDescent="0.3">
      <c r="B321" s="39"/>
      <c r="C321" s="337"/>
      <c r="D321" s="290"/>
      <c r="E321" s="290"/>
      <c r="F321" s="49" t="s">
        <v>15</v>
      </c>
      <c r="G321" s="14">
        <v>0</v>
      </c>
      <c r="H321" s="14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3"/>
      <c r="Z321" s="115"/>
      <c r="AA321" s="133"/>
      <c r="AB321" s="115"/>
      <c r="AC321" s="308"/>
      <c r="AD321" s="308"/>
      <c r="AE321" s="325"/>
      <c r="AF321" s="328"/>
      <c r="AG321" s="311"/>
      <c r="AH321" s="33"/>
      <c r="AI321" s="311"/>
      <c r="AJ321" s="311"/>
      <c r="AK321" s="311"/>
      <c r="AL321" s="311"/>
      <c r="AM321" s="311"/>
      <c r="AN321" s="311"/>
      <c r="AO321" s="274"/>
      <c r="AP321" s="274"/>
    </row>
    <row r="322" spans="1:42" ht="177.75" customHeight="1" x14ac:dyDescent="0.3">
      <c r="B322" s="39"/>
      <c r="C322" s="335" t="s">
        <v>131</v>
      </c>
      <c r="D322" s="52">
        <v>502</v>
      </c>
      <c r="E322" s="48" t="s">
        <v>170</v>
      </c>
      <c r="F322" s="49" t="s">
        <v>4</v>
      </c>
      <c r="G322" s="13">
        <f>I322+M322+Q322</f>
        <v>770181</v>
      </c>
      <c r="H322" s="13">
        <f>K322+O322+S322</f>
        <v>770181</v>
      </c>
      <c r="I322" s="13">
        <v>0</v>
      </c>
      <c r="J322" s="13">
        <v>0</v>
      </c>
      <c r="K322" s="13">
        <v>0</v>
      </c>
      <c r="L322" s="13">
        <v>0</v>
      </c>
      <c r="M322" s="13">
        <v>170691</v>
      </c>
      <c r="N322" s="13">
        <v>0</v>
      </c>
      <c r="O322" s="13">
        <v>170691</v>
      </c>
      <c r="P322" s="13">
        <v>0</v>
      </c>
      <c r="Q322" s="13">
        <v>599490</v>
      </c>
      <c r="R322" s="13">
        <v>0</v>
      </c>
      <c r="S322" s="13">
        <v>599490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3"/>
      <c r="Z322" s="115"/>
      <c r="AA322" s="133"/>
      <c r="AB322" s="115"/>
      <c r="AC322" s="288" t="s">
        <v>132</v>
      </c>
      <c r="AD322" s="288" t="s">
        <v>140</v>
      </c>
      <c r="AE322" s="332">
        <v>4</v>
      </c>
      <c r="AF322" s="329">
        <v>4</v>
      </c>
      <c r="AG322" s="297">
        <v>0</v>
      </c>
      <c r="AH322" s="297">
        <v>0</v>
      </c>
      <c r="AI322" s="297">
        <v>3</v>
      </c>
      <c r="AJ322" s="297">
        <v>3</v>
      </c>
      <c r="AK322" s="297">
        <v>1</v>
      </c>
      <c r="AL322" s="297">
        <v>1</v>
      </c>
      <c r="AM322" s="297">
        <v>0</v>
      </c>
      <c r="AN322" s="297">
        <v>0</v>
      </c>
      <c r="AO322" s="272">
        <v>0</v>
      </c>
      <c r="AP322" s="272">
        <v>0</v>
      </c>
    </row>
    <row r="323" spans="1:42" ht="237.75" customHeight="1" x14ac:dyDescent="0.3">
      <c r="B323" s="39"/>
      <c r="C323" s="336"/>
      <c r="D323" s="48"/>
      <c r="E323" s="48"/>
      <c r="F323" s="49" t="s">
        <v>13</v>
      </c>
      <c r="G323" s="13">
        <f>I323+M323+Q323</f>
        <v>770181</v>
      </c>
      <c r="H323" s="13">
        <f>K323+O323+S323</f>
        <v>770181</v>
      </c>
      <c r="I323" s="13">
        <v>0</v>
      </c>
      <c r="J323" s="13">
        <v>0</v>
      </c>
      <c r="K323" s="13">
        <v>0</v>
      </c>
      <c r="L323" s="13">
        <v>0</v>
      </c>
      <c r="M323" s="13">
        <v>170691</v>
      </c>
      <c r="N323" s="13">
        <v>0</v>
      </c>
      <c r="O323" s="13">
        <v>170691</v>
      </c>
      <c r="P323" s="13">
        <v>0</v>
      </c>
      <c r="Q323" s="13">
        <v>599490</v>
      </c>
      <c r="R323" s="13">
        <v>0</v>
      </c>
      <c r="S323" s="13">
        <v>599490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3"/>
      <c r="Z323" s="115"/>
      <c r="AA323" s="133"/>
      <c r="AB323" s="115"/>
      <c r="AC323" s="289"/>
      <c r="AD323" s="289"/>
      <c r="AE323" s="333"/>
      <c r="AF323" s="330"/>
      <c r="AG323" s="298"/>
      <c r="AH323" s="298"/>
      <c r="AI323" s="298"/>
      <c r="AJ323" s="298"/>
      <c r="AK323" s="298"/>
      <c r="AL323" s="298"/>
      <c r="AM323" s="298"/>
      <c r="AN323" s="298"/>
      <c r="AO323" s="273"/>
      <c r="AP323" s="273"/>
    </row>
    <row r="324" spans="1:42" ht="177.75" customHeight="1" x14ac:dyDescent="0.3">
      <c r="B324" s="39"/>
      <c r="C324" s="336"/>
      <c r="D324" s="48"/>
      <c r="E324" s="48"/>
      <c r="F324" s="49" t="s">
        <v>14</v>
      </c>
      <c r="G324" s="14">
        <v>0</v>
      </c>
      <c r="H324" s="14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3"/>
      <c r="Z324" s="115"/>
      <c r="AA324" s="133"/>
      <c r="AB324" s="115"/>
      <c r="AC324" s="289"/>
      <c r="AD324" s="289"/>
      <c r="AE324" s="333"/>
      <c r="AF324" s="330"/>
      <c r="AG324" s="298"/>
      <c r="AH324" s="298"/>
      <c r="AI324" s="298"/>
      <c r="AJ324" s="298"/>
      <c r="AK324" s="298"/>
      <c r="AL324" s="298"/>
      <c r="AM324" s="298"/>
      <c r="AN324" s="298"/>
      <c r="AO324" s="273"/>
      <c r="AP324" s="273"/>
    </row>
    <row r="325" spans="1:42" ht="324" customHeight="1" x14ac:dyDescent="0.3">
      <c r="B325" s="39"/>
      <c r="C325" s="337"/>
      <c r="D325" s="48"/>
      <c r="E325" s="48"/>
      <c r="F325" s="150" t="s">
        <v>15</v>
      </c>
      <c r="G325" s="15">
        <v>0</v>
      </c>
      <c r="H325" s="15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84"/>
      <c r="Z325" s="185"/>
      <c r="AA325" s="184"/>
      <c r="AB325" s="185"/>
      <c r="AC325" s="290"/>
      <c r="AD325" s="290"/>
      <c r="AE325" s="334"/>
      <c r="AF325" s="331"/>
      <c r="AG325" s="299"/>
      <c r="AH325" s="299"/>
      <c r="AI325" s="299"/>
      <c r="AJ325" s="299"/>
      <c r="AK325" s="299"/>
      <c r="AL325" s="299"/>
      <c r="AM325" s="299"/>
      <c r="AN325" s="299"/>
      <c r="AO325" s="274"/>
      <c r="AP325" s="274"/>
    </row>
    <row r="326" spans="1:42" s="190" customFormat="1" ht="111.75" customHeight="1" x14ac:dyDescent="0.3">
      <c r="A326" s="186"/>
      <c r="B326" s="150"/>
      <c r="C326" s="335" t="s">
        <v>287</v>
      </c>
      <c r="D326" s="144">
        <v>502</v>
      </c>
      <c r="E326" s="144" t="s">
        <v>288</v>
      </c>
      <c r="F326" s="181" t="s">
        <v>4</v>
      </c>
      <c r="G326" s="182">
        <v>464510.56</v>
      </c>
      <c r="H326" s="182">
        <v>0</v>
      </c>
      <c r="I326" s="183">
        <v>0</v>
      </c>
      <c r="J326" s="183">
        <v>0</v>
      </c>
      <c r="K326" s="183">
        <v>0</v>
      </c>
      <c r="L326" s="183">
        <v>0</v>
      </c>
      <c r="M326" s="183">
        <v>0</v>
      </c>
      <c r="N326" s="183">
        <v>0</v>
      </c>
      <c r="O326" s="183">
        <v>0</v>
      </c>
      <c r="P326" s="183">
        <v>0</v>
      </c>
      <c r="Q326" s="183">
        <v>0</v>
      </c>
      <c r="R326" s="183">
        <v>0</v>
      </c>
      <c r="S326" s="183">
        <v>0</v>
      </c>
      <c r="T326" s="183">
        <v>0</v>
      </c>
      <c r="U326" s="208">
        <v>0</v>
      </c>
      <c r="V326" s="183">
        <v>0</v>
      </c>
      <c r="W326" s="183">
        <v>0</v>
      </c>
      <c r="X326" s="183">
        <v>0</v>
      </c>
      <c r="Y326" s="180">
        <f>Y327+Y328</f>
        <v>464510.56</v>
      </c>
      <c r="Z326" s="115"/>
      <c r="AA326" s="170">
        <f>Y326</f>
        <v>464510.56</v>
      </c>
      <c r="AB326" s="115"/>
      <c r="AC326" s="187" t="s">
        <v>5</v>
      </c>
      <c r="AD326" s="187" t="s">
        <v>5</v>
      </c>
      <c r="AE326" s="188" t="s">
        <v>5</v>
      </c>
      <c r="AF326" s="189" t="s">
        <v>5</v>
      </c>
      <c r="AG326" s="117" t="s">
        <v>5</v>
      </c>
      <c r="AH326" s="139" t="s">
        <v>5</v>
      </c>
      <c r="AI326" s="139" t="s">
        <v>5</v>
      </c>
      <c r="AJ326" s="139" t="s">
        <v>5</v>
      </c>
      <c r="AK326" s="139" t="s">
        <v>5</v>
      </c>
      <c r="AL326" s="139" t="s">
        <v>5</v>
      </c>
      <c r="AM326" s="139" t="s">
        <v>5</v>
      </c>
      <c r="AN326" s="139" t="s">
        <v>5</v>
      </c>
      <c r="AO326" s="241" t="s">
        <v>5</v>
      </c>
      <c r="AP326" s="241" t="s">
        <v>5</v>
      </c>
    </row>
    <row r="327" spans="1:42" ht="239.25" customHeight="1" x14ac:dyDescent="0.3">
      <c r="B327" s="151"/>
      <c r="C327" s="276"/>
      <c r="D327" s="145"/>
      <c r="E327" s="145"/>
      <c r="F327" s="181" t="s">
        <v>285</v>
      </c>
      <c r="G327" s="182">
        <v>18580.43</v>
      </c>
      <c r="H327" s="182">
        <v>0</v>
      </c>
      <c r="I327" s="183">
        <v>0</v>
      </c>
      <c r="J327" s="183">
        <v>0</v>
      </c>
      <c r="K327" s="183">
        <v>0</v>
      </c>
      <c r="L327" s="183">
        <v>0</v>
      </c>
      <c r="M327" s="183">
        <v>0</v>
      </c>
      <c r="N327" s="183">
        <v>0</v>
      </c>
      <c r="O327" s="183">
        <v>0</v>
      </c>
      <c r="P327" s="183">
        <v>0</v>
      </c>
      <c r="Q327" s="183">
        <v>0</v>
      </c>
      <c r="R327" s="183">
        <v>0</v>
      </c>
      <c r="S327" s="183">
        <v>0</v>
      </c>
      <c r="T327" s="183">
        <v>0</v>
      </c>
      <c r="U327" s="208">
        <v>0</v>
      </c>
      <c r="V327" s="183">
        <v>0</v>
      </c>
      <c r="W327" s="183">
        <v>0</v>
      </c>
      <c r="X327" s="183">
        <v>0</v>
      </c>
      <c r="Y327" s="170">
        <v>18580.43</v>
      </c>
      <c r="Z327" s="115"/>
      <c r="AA327" s="170">
        <f>Y327</f>
        <v>18580.43</v>
      </c>
      <c r="AB327" s="115"/>
      <c r="AC327" s="187"/>
      <c r="AD327" s="146"/>
      <c r="AE327" s="148"/>
      <c r="AF327" s="143"/>
      <c r="AG327" s="141"/>
      <c r="AH327" s="140"/>
      <c r="AI327" s="140"/>
      <c r="AJ327" s="140"/>
      <c r="AK327" s="140"/>
      <c r="AL327" s="140"/>
      <c r="AM327" s="140"/>
      <c r="AN327" s="140"/>
      <c r="AO327" s="242"/>
      <c r="AP327" s="242"/>
    </row>
    <row r="328" spans="1:42" ht="156.75" customHeight="1" x14ac:dyDescent="0.3">
      <c r="B328" s="151"/>
      <c r="C328" s="2"/>
      <c r="D328" s="145"/>
      <c r="E328" s="145"/>
      <c r="F328" s="181" t="s">
        <v>286</v>
      </c>
      <c r="G328" s="183">
        <f>U328</f>
        <v>0</v>
      </c>
      <c r="H328" s="182">
        <v>0</v>
      </c>
      <c r="I328" s="183">
        <v>0</v>
      </c>
      <c r="J328" s="183">
        <v>0</v>
      </c>
      <c r="K328" s="183">
        <v>0</v>
      </c>
      <c r="L328" s="183">
        <v>0</v>
      </c>
      <c r="M328" s="183">
        <v>0</v>
      </c>
      <c r="N328" s="183">
        <v>0</v>
      </c>
      <c r="O328" s="183">
        <v>0</v>
      </c>
      <c r="P328" s="183">
        <v>0</v>
      </c>
      <c r="Q328" s="183">
        <v>0</v>
      </c>
      <c r="R328" s="183">
        <v>0</v>
      </c>
      <c r="S328" s="183">
        <v>0</v>
      </c>
      <c r="T328" s="183">
        <v>0</v>
      </c>
      <c r="U328" s="208">
        <v>0</v>
      </c>
      <c r="V328" s="183">
        <v>0</v>
      </c>
      <c r="W328" s="183">
        <v>0</v>
      </c>
      <c r="X328" s="183">
        <v>0</v>
      </c>
      <c r="Y328" s="170">
        <v>445930.13</v>
      </c>
      <c r="Z328" s="115"/>
      <c r="AA328" s="170">
        <f>Y328</f>
        <v>445930.13</v>
      </c>
      <c r="AB328" s="115"/>
      <c r="AC328" s="146"/>
      <c r="AD328" s="146"/>
      <c r="AE328" s="148"/>
      <c r="AF328" s="143"/>
      <c r="AG328" s="141"/>
      <c r="AH328" s="140"/>
      <c r="AI328" s="140"/>
      <c r="AJ328" s="140"/>
      <c r="AK328" s="140"/>
      <c r="AL328" s="140"/>
      <c r="AM328" s="140"/>
      <c r="AN328" s="140"/>
      <c r="AO328" s="242"/>
      <c r="AP328" s="242"/>
    </row>
    <row r="329" spans="1:42" ht="324" customHeight="1" x14ac:dyDescent="0.3">
      <c r="B329" s="151"/>
      <c r="C329" s="149"/>
      <c r="D329" s="145"/>
      <c r="E329" s="145"/>
      <c r="F329" s="150" t="s">
        <v>15</v>
      </c>
      <c r="G329" s="182">
        <v>0</v>
      </c>
      <c r="H329" s="182">
        <v>0</v>
      </c>
      <c r="I329" s="183">
        <v>0</v>
      </c>
      <c r="J329" s="183">
        <v>0</v>
      </c>
      <c r="K329" s="183">
        <v>0</v>
      </c>
      <c r="L329" s="183">
        <v>0</v>
      </c>
      <c r="M329" s="183">
        <v>0</v>
      </c>
      <c r="N329" s="183">
        <v>0</v>
      </c>
      <c r="O329" s="183">
        <v>0</v>
      </c>
      <c r="P329" s="183">
        <v>0</v>
      </c>
      <c r="Q329" s="183">
        <v>0</v>
      </c>
      <c r="R329" s="183">
        <v>0</v>
      </c>
      <c r="S329" s="183">
        <v>0</v>
      </c>
      <c r="T329" s="183">
        <v>0</v>
      </c>
      <c r="U329" s="183">
        <v>0</v>
      </c>
      <c r="V329" s="183"/>
      <c r="W329" s="183"/>
      <c r="X329" s="183"/>
      <c r="Y329" s="170">
        <v>0</v>
      </c>
      <c r="Z329" s="115"/>
      <c r="AA329" s="207">
        <v>0</v>
      </c>
      <c r="AB329" s="115"/>
      <c r="AC329" s="146"/>
      <c r="AD329" s="146"/>
      <c r="AE329" s="148"/>
      <c r="AF329" s="143"/>
      <c r="AG329" s="141"/>
      <c r="AH329" s="140"/>
      <c r="AI329" s="140"/>
      <c r="AJ329" s="140"/>
      <c r="AK329" s="140"/>
      <c r="AL329" s="140"/>
      <c r="AM329" s="140"/>
      <c r="AN329" s="140"/>
      <c r="AO329" s="242"/>
      <c r="AP329" s="242"/>
    </row>
    <row r="330" spans="1:42" s="8" customFormat="1" ht="143.25" customHeight="1" x14ac:dyDescent="0.65">
      <c r="B330" s="275"/>
      <c r="C330" s="370" t="s">
        <v>32</v>
      </c>
      <c r="D330" s="370" t="s">
        <v>5</v>
      </c>
      <c r="E330" s="381" t="s">
        <v>5</v>
      </c>
      <c r="F330" s="24" t="s">
        <v>4</v>
      </c>
      <c r="G330" s="25">
        <f>I330+M330+Q330+[1]Лист1!C297</f>
        <v>149195062.61000001</v>
      </c>
      <c r="H330" s="25">
        <f>I330+M330+S330+[1]Лист1!E297</f>
        <v>148890232.61000001</v>
      </c>
      <c r="I330" s="26">
        <v>38027531.020000003</v>
      </c>
      <c r="J330" s="26">
        <v>0</v>
      </c>
      <c r="K330" s="25">
        <v>38020843.07</v>
      </c>
      <c r="L330" s="26">
        <v>0</v>
      </c>
      <c r="M330" s="25">
        <f>M314+M226+M102+M86</f>
        <v>42321824.200000003</v>
      </c>
      <c r="N330" s="26">
        <v>0</v>
      </c>
      <c r="O330" s="26">
        <v>42407391.520000003</v>
      </c>
      <c r="P330" s="26">
        <v>0</v>
      </c>
      <c r="Q330" s="25">
        <f>Q314+Q226+Q202+Q102+Q90</f>
        <v>15544327.92</v>
      </c>
      <c r="R330" s="26">
        <v>0</v>
      </c>
      <c r="S330" s="25">
        <f>S314+S226+S102+S86+S202</f>
        <v>15544327.919999998</v>
      </c>
      <c r="T330" s="26">
        <v>0</v>
      </c>
      <c r="U330" s="25">
        <f>U318+U230+U206+U106+U90</f>
        <v>53301379.469999999</v>
      </c>
      <c r="V330" s="26">
        <v>0</v>
      </c>
      <c r="W330" s="25">
        <f>W318+W230+W206+W106+W90</f>
        <v>52996549.469999999</v>
      </c>
      <c r="X330" s="26">
        <v>0</v>
      </c>
      <c r="Y330" s="231">
        <f>Y331+Y332</f>
        <v>69959539.479999989</v>
      </c>
      <c r="Z330" s="214">
        <v>0</v>
      </c>
      <c r="AA330" s="231">
        <f>AA331+AA332</f>
        <v>69959539.479999989</v>
      </c>
      <c r="AB330" s="116"/>
      <c r="AC330" s="367" t="s">
        <v>42</v>
      </c>
      <c r="AD330" s="367" t="s">
        <v>42</v>
      </c>
      <c r="AE330" s="367" t="s">
        <v>42</v>
      </c>
      <c r="AF330" s="367" t="s">
        <v>42</v>
      </c>
      <c r="AG330" s="433" t="s">
        <v>42</v>
      </c>
      <c r="AH330" s="300" t="s">
        <v>42</v>
      </c>
      <c r="AI330" s="300" t="s">
        <v>42</v>
      </c>
      <c r="AJ330" s="300" t="s">
        <v>42</v>
      </c>
      <c r="AK330" s="300" t="s">
        <v>42</v>
      </c>
      <c r="AL330" s="300" t="s">
        <v>42</v>
      </c>
      <c r="AM330" s="300" t="s">
        <v>42</v>
      </c>
      <c r="AN330" s="300" t="s">
        <v>42</v>
      </c>
      <c r="AO330" s="272" t="s">
        <v>42</v>
      </c>
      <c r="AP330" s="272" t="s">
        <v>42</v>
      </c>
    </row>
    <row r="331" spans="1:42" s="8" customFormat="1" ht="342" customHeight="1" x14ac:dyDescent="0.65">
      <c r="B331" s="304"/>
      <c r="C331" s="371"/>
      <c r="D331" s="371"/>
      <c r="E331" s="382"/>
      <c r="F331" s="24" t="s">
        <v>13</v>
      </c>
      <c r="G331" s="25">
        <f>I331+M331+Q331+[1]Лист1!C298</f>
        <v>100819788.37</v>
      </c>
      <c r="H331" s="25">
        <f>I331+M331+S331+[1]Лист1!E298</f>
        <v>100819788.37</v>
      </c>
      <c r="I331" s="26">
        <v>17119612.09</v>
      </c>
      <c r="J331" s="26">
        <v>0</v>
      </c>
      <c r="K331" s="25">
        <v>17112924.140000001</v>
      </c>
      <c r="L331" s="26">
        <v>0</v>
      </c>
      <c r="M331" s="25">
        <f>M315+M227+M103+M87</f>
        <v>32504531.460000001</v>
      </c>
      <c r="N331" s="26">
        <v>0</v>
      </c>
      <c r="O331" s="26">
        <v>32590098.780000001</v>
      </c>
      <c r="P331" s="26">
        <v>0</v>
      </c>
      <c r="Q331" s="25">
        <f>Q315+Q227+Q203+Q103+Q87</f>
        <v>15544327.92</v>
      </c>
      <c r="R331" s="26">
        <v>0</v>
      </c>
      <c r="S331" s="25">
        <f>S315+S227+S203+S103+S87</f>
        <v>15544327.92</v>
      </c>
      <c r="T331" s="26">
        <v>0</v>
      </c>
      <c r="U331" s="25">
        <f>U319+U231+U207+U107+U91</f>
        <v>35651316.899999999</v>
      </c>
      <c r="V331" s="26">
        <v>0</v>
      </c>
      <c r="W331" s="25">
        <f>W319+W231+W207+W107+W91</f>
        <v>35651316.899999999</v>
      </c>
      <c r="X331" s="26">
        <v>0</v>
      </c>
      <c r="Y331" s="231">
        <f>Y327+Y311+Y307+Y195+Y191+Y187+Y183+Y99+Y95</f>
        <v>69513609.349999994</v>
      </c>
      <c r="Z331" s="214">
        <v>0</v>
      </c>
      <c r="AA331" s="231">
        <v>69513609.349999994</v>
      </c>
      <c r="AB331" s="116"/>
      <c r="AC331" s="367"/>
      <c r="AD331" s="367"/>
      <c r="AE331" s="367"/>
      <c r="AF331" s="367"/>
      <c r="AG331" s="433"/>
      <c r="AH331" s="301"/>
      <c r="AI331" s="301"/>
      <c r="AJ331" s="301"/>
      <c r="AK331" s="301"/>
      <c r="AL331" s="301"/>
      <c r="AM331" s="301"/>
      <c r="AN331" s="301"/>
      <c r="AO331" s="273"/>
      <c r="AP331" s="273"/>
    </row>
    <row r="332" spans="1:42" s="8" customFormat="1" ht="215.25" customHeight="1" x14ac:dyDescent="0.65">
      <c r="B332" s="304"/>
      <c r="C332" s="371"/>
      <c r="D332" s="371"/>
      <c r="E332" s="382"/>
      <c r="F332" s="24" t="s">
        <v>14</v>
      </c>
      <c r="G332" s="25">
        <f>I332+M332+[1]Лист1!C299</f>
        <v>43063782.510000005</v>
      </c>
      <c r="H332" s="25">
        <f>K332+O332+[1]Лист1!E299</f>
        <v>42772338.030000001</v>
      </c>
      <c r="I332" s="26">
        <v>16930511.390000001</v>
      </c>
      <c r="J332" s="26">
        <v>0</v>
      </c>
      <c r="K332" s="25">
        <v>16930511.390000001</v>
      </c>
      <c r="L332" s="26">
        <v>0</v>
      </c>
      <c r="M332" s="26">
        <f>M104</f>
        <v>9381401.0299999993</v>
      </c>
      <c r="N332" s="26">
        <v>0</v>
      </c>
      <c r="O332" s="26">
        <v>9381401.0299999993</v>
      </c>
      <c r="P332" s="26">
        <v>0</v>
      </c>
      <c r="Q332" s="26">
        <v>0</v>
      </c>
      <c r="R332" s="26">
        <v>0</v>
      </c>
      <c r="S332" s="26"/>
      <c r="T332" s="26">
        <v>0</v>
      </c>
      <c r="U332" s="25">
        <f>U320+U228+U208+U108</f>
        <v>16751870.09</v>
      </c>
      <c r="V332" s="26">
        <v>0</v>
      </c>
      <c r="W332" s="25">
        <f>W324+W232+W208+W108</f>
        <v>16460425.609999999</v>
      </c>
      <c r="X332" s="26">
        <v>0</v>
      </c>
      <c r="Y332" s="231">
        <f>Y328</f>
        <v>445930.13</v>
      </c>
      <c r="Z332" s="214">
        <v>0</v>
      </c>
      <c r="AA332" s="231">
        <v>445930.13</v>
      </c>
      <c r="AB332" s="116"/>
      <c r="AC332" s="367"/>
      <c r="AD332" s="367"/>
      <c r="AE332" s="367"/>
      <c r="AF332" s="367"/>
      <c r="AG332" s="433"/>
      <c r="AH332" s="301"/>
      <c r="AI332" s="301"/>
      <c r="AJ332" s="301"/>
      <c r="AK332" s="301"/>
      <c r="AL332" s="301"/>
      <c r="AM332" s="301"/>
      <c r="AN332" s="301"/>
      <c r="AO332" s="273"/>
      <c r="AP332" s="273"/>
    </row>
    <row r="333" spans="1:42" s="8" customFormat="1" ht="407.25" customHeight="1" x14ac:dyDescent="0.65">
      <c r="B333" s="304"/>
      <c r="C333" s="371"/>
      <c r="D333" s="371"/>
      <c r="E333" s="382"/>
      <c r="F333" s="24" t="s">
        <v>15</v>
      </c>
      <c r="G333" s="25">
        <f>I333+M333+[1]Лист1!C300</f>
        <v>5311491.7300000004</v>
      </c>
      <c r="H333" s="25">
        <f>K333+O333+[1]Лист1!E300</f>
        <v>5298106.21</v>
      </c>
      <c r="I333" s="26">
        <v>3977407.54</v>
      </c>
      <c r="J333" s="26">
        <v>0</v>
      </c>
      <c r="K333" s="25">
        <v>3977407.54</v>
      </c>
      <c r="L333" s="26">
        <v>0</v>
      </c>
      <c r="M333" s="26">
        <f>M105</f>
        <v>435891.71</v>
      </c>
      <c r="N333" s="26">
        <v>0</v>
      </c>
      <c r="O333" s="26">
        <v>435891.71</v>
      </c>
      <c r="P333" s="26">
        <v>0</v>
      </c>
      <c r="Q333" s="26">
        <v>0</v>
      </c>
      <c r="R333" s="26">
        <v>0</v>
      </c>
      <c r="S333" s="26"/>
      <c r="T333" s="26">
        <v>0</v>
      </c>
      <c r="U333" s="25">
        <f>U321+U233+U209+U109</f>
        <v>898192.48</v>
      </c>
      <c r="V333" s="26">
        <v>0</v>
      </c>
      <c r="W333" s="25">
        <f>W321+W233+W209</f>
        <v>884806.96</v>
      </c>
      <c r="X333" s="26">
        <v>0</v>
      </c>
      <c r="Y333" s="232"/>
      <c r="Z333" s="214"/>
      <c r="AA333" s="232"/>
      <c r="AB333" s="116"/>
      <c r="AC333" s="367"/>
      <c r="AD333" s="367"/>
      <c r="AE333" s="367"/>
      <c r="AF333" s="367"/>
      <c r="AG333" s="433"/>
      <c r="AH333" s="302"/>
      <c r="AI333" s="302"/>
      <c r="AJ333" s="302"/>
      <c r="AK333" s="302"/>
      <c r="AL333" s="302"/>
      <c r="AM333" s="302"/>
      <c r="AN333" s="302"/>
      <c r="AO333" s="274"/>
      <c r="AP333" s="274"/>
    </row>
    <row r="334" spans="1:42" s="6" customFormat="1" ht="132.75" customHeight="1" x14ac:dyDescent="0.65">
      <c r="B334" s="275"/>
      <c r="C334" s="372" t="s">
        <v>33</v>
      </c>
      <c r="D334" s="373"/>
      <c r="E334" s="374"/>
      <c r="F334" s="24" t="s">
        <v>4</v>
      </c>
      <c r="G334" s="25">
        <v>198868929.25000003</v>
      </c>
      <c r="H334" s="25">
        <v>188924705.97999999</v>
      </c>
      <c r="I334" s="26">
        <v>65178720.160000004</v>
      </c>
      <c r="J334" s="14">
        <v>0</v>
      </c>
      <c r="K334" s="26">
        <v>60108436.440000005</v>
      </c>
      <c r="L334" s="14">
        <v>0</v>
      </c>
      <c r="M334" s="26">
        <v>38500972.189999998</v>
      </c>
      <c r="N334" s="14">
        <v>0</v>
      </c>
      <c r="O334" s="26">
        <v>37151015.780000001</v>
      </c>
      <c r="P334" s="14">
        <v>0</v>
      </c>
      <c r="Q334" s="26">
        <v>20087427.780000001</v>
      </c>
      <c r="R334" s="14">
        <v>0</v>
      </c>
      <c r="S334" s="26">
        <v>18776733.359999996</v>
      </c>
      <c r="T334" s="14">
        <v>0</v>
      </c>
      <c r="U334" s="25">
        <v>75101809.11999999</v>
      </c>
      <c r="V334" s="14">
        <v>0</v>
      </c>
      <c r="W334" s="25">
        <v>72888520.399999991</v>
      </c>
      <c r="X334" s="14">
        <v>0</v>
      </c>
      <c r="Y334" s="175">
        <f>Y352+Y541+Y667+Y676+Y685+Y694+Y703+Y712</f>
        <v>104035150.16000003</v>
      </c>
      <c r="Z334" s="173">
        <v>0</v>
      </c>
      <c r="AA334" s="175">
        <f>AA352+AA541+AA667+AA676+AA685+AA694+AA703+AA712</f>
        <v>103538079.07000001</v>
      </c>
      <c r="AB334" s="172">
        <f>AB353+AB703</f>
        <v>497071.08999999997</v>
      </c>
      <c r="AC334" s="282" t="s">
        <v>42</v>
      </c>
      <c r="AD334" s="282" t="s">
        <v>42</v>
      </c>
      <c r="AE334" s="282" t="s">
        <v>42</v>
      </c>
      <c r="AF334" s="283" t="s">
        <v>42</v>
      </c>
      <c r="AG334" s="297" t="s">
        <v>42</v>
      </c>
      <c r="AH334" s="297" t="s">
        <v>42</v>
      </c>
      <c r="AI334" s="297" t="s">
        <v>42</v>
      </c>
      <c r="AJ334" s="297" t="s">
        <v>42</v>
      </c>
      <c r="AK334" s="297" t="s">
        <v>42</v>
      </c>
      <c r="AL334" s="297" t="s">
        <v>42</v>
      </c>
      <c r="AM334" s="297" t="s">
        <v>42</v>
      </c>
      <c r="AN334" s="297" t="s">
        <v>42</v>
      </c>
      <c r="AO334" s="272" t="s">
        <v>42</v>
      </c>
      <c r="AP334" s="272" t="s">
        <v>42</v>
      </c>
    </row>
    <row r="335" spans="1:42" s="6" customFormat="1" ht="243.75" customHeight="1" x14ac:dyDescent="0.65">
      <c r="B335" s="304"/>
      <c r="C335" s="375"/>
      <c r="D335" s="376"/>
      <c r="E335" s="377"/>
      <c r="F335" s="49" t="s">
        <v>13</v>
      </c>
      <c r="G335" s="13">
        <v>22399614.300000001</v>
      </c>
      <c r="H335" s="13">
        <v>14563278.700000001</v>
      </c>
      <c r="I335" s="14">
        <v>6097070.7200000007</v>
      </c>
      <c r="J335" s="14">
        <v>0</v>
      </c>
      <c r="K335" s="14">
        <v>1522005.25</v>
      </c>
      <c r="L335" s="14">
        <v>0</v>
      </c>
      <c r="M335" s="13">
        <v>7595535.4700000007</v>
      </c>
      <c r="N335" s="14">
        <v>0</v>
      </c>
      <c r="O335" s="13">
        <v>6996932.2300000004</v>
      </c>
      <c r="P335" s="14">
        <v>0</v>
      </c>
      <c r="Q335" s="14">
        <v>4003063.24</v>
      </c>
      <c r="R335" s="14">
        <v>0</v>
      </c>
      <c r="S335" s="14">
        <v>2724238.37</v>
      </c>
      <c r="T335" s="14">
        <v>0</v>
      </c>
      <c r="U335" s="13">
        <v>4703944.87</v>
      </c>
      <c r="V335" s="14">
        <v>0</v>
      </c>
      <c r="W335" s="13">
        <v>3320102.85</v>
      </c>
      <c r="X335" s="14">
        <v>0</v>
      </c>
      <c r="Y335" s="170">
        <f>Y353+Y677+Y713+Y686</f>
        <v>4356100</v>
      </c>
      <c r="Z335" s="172">
        <v>0</v>
      </c>
      <c r="AA335" s="170">
        <f>AA353+AA677+AA686+AA695+AA713</f>
        <v>3963996.0899999994</v>
      </c>
      <c r="AB335" s="173"/>
      <c r="AC335" s="283"/>
      <c r="AD335" s="283"/>
      <c r="AE335" s="283"/>
      <c r="AF335" s="283"/>
      <c r="AG335" s="298"/>
      <c r="AH335" s="298"/>
      <c r="AI335" s="298"/>
      <c r="AJ335" s="298"/>
      <c r="AK335" s="298"/>
      <c r="AL335" s="298"/>
      <c r="AM335" s="298"/>
      <c r="AN335" s="298"/>
      <c r="AO335" s="273"/>
      <c r="AP335" s="273"/>
    </row>
    <row r="336" spans="1:42" s="6" customFormat="1" ht="197.25" customHeight="1" x14ac:dyDescent="0.65">
      <c r="B336" s="304"/>
      <c r="C336" s="375"/>
      <c r="D336" s="376"/>
      <c r="E336" s="377"/>
      <c r="F336" s="49" t="s">
        <v>14</v>
      </c>
      <c r="G336" s="13">
        <v>165151031.11000001</v>
      </c>
      <c r="H336" s="13">
        <v>163153321.74000001</v>
      </c>
      <c r="I336" s="14">
        <v>55770259.960000001</v>
      </c>
      <c r="J336" s="14">
        <v>0</v>
      </c>
      <c r="K336" s="14">
        <v>55299802.609999999</v>
      </c>
      <c r="L336" s="14">
        <v>0</v>
      </c>
      <c r="M336" s="14">
        <v>27755141.780000001</v>
      </c>
      <c r="N336" s="14">
        <v>0</v>
      </c>
      <c r="O336" s="14">
        <v>27016561.640000001</v>
      </c>
      <c r="P336" s="14">
        <v>0</v>
      </c>
      <c r="Q336" s="14">
        <v>15139670.369999999</v>
      </c>
      <c r="R336" s="14">
        <v>0</v>
      </c>
      <c r="S336" s="14">
        <v>15138972.85</v>
      </c>
      <c r="T336" s="14">
        <v>0</v>
      </c>
      <c r="U336" s="13">
        <v>66485959</v>
      </c>
      <c r="V336" s="14">
        <v>0</v>
      </c>
      <c r="W336" s="13">
        <v>65697984.640000001</v>
      </c>
      <c r="X336" s="14">
        <v>0</v>
      </c>
      <c r="Y336" s="170">
        <f>Y543</f>
        <v>93139055.180000007</v>
      </c>
      <c r="Z336" s="172">
        <v>0</v>
      </c>
      <c r="AA336" s="170">
        <v>93139055.180000007</v>
      </c>
      <c r="AB336" s="173"/>
      <c r="AC336" s="283"/>
      <c r="AD336" s="283"/>
      <c r="AE336" s="283"/>
      <c r="AF336" s="283"/>
      <c r="AG336" s="298"/>
      <c r="AH336" s="298"/>
      <c r="AI336" s="298"/>
      <c r="AJ336" s="298"/>
      <c r="AK336" s="298"/>
      <c r="AL336" s="298"/>
      <c r="AM336" s="298"/>
      <c r="AN336" s="298"/>
      <c r="AO336" s="273"/>
      <c r="AP336" s="273"/>
    </row>
    <row r="337" spans="1:44" s="9" customFormat="1" ht="288.75" customHeight="1" x14ac:dyDescent="0.65">
      <c r="A337" s="6"/>
      <c r="B337" s="304"/>
      <c r="C337" s="375"/>
      <c r="D337" s="376"/>
      <c r="E337" s="377"/>
      <c r="F337" s="49" t="s">
        <v>15</v>
      </c>
      <c r="G337" s="13">
        <v>10619763.84</v>
      </c>
      <c r="H337" s="13">
        <v>10509585.539999999</v>
      </c>
      <c r="I337" s="14">
        <v>3311389.48</v>
      </c>
      <c r="J337" s="14">
        <v>0</v>
      </c>
      <c r="K337" s="14">
        <v>3286628.58</v>
      </c>
      <c r="L337" s="14">
        <v>0</v>
      </c>
      <c r="M337" s="13">
        <v>3150294.94</v>
      </c>
      <c r="N337" s="14">
        <v>0</v>
      </c>
      <c r="O337" s="13">
        <v>3137521.91</v>
      </c>
      <c r="P337" s="14">
        <v>0</v>
      </c>
      <c r="Q337" s="14">
        <v>246174.17</v>
      </c>
      <c r="R337" s="14">
        <v>0</v>
      </c>
      <c r="S337" s="14">
        <v>215002.14</v>
      </c>
      <c r="T337" s="14">
        <v>0</v>
      </c>
      <c r="U337" s="13">
        <v>3911905.2499999995</v>
      </c>
      <c r="V337" s="14">
        <v>0</v>
      </c>
      <c r="W337" s="13">
        <v>3870432.9099999997</v>
      </c>
      <c r="X337" s="14">
        <v>0</v>
      </c>
      <c r="Y337" s="170">
        <f>Y670+Y695+Y706+Y694</f>
        <v>5156152.96</v>
      </c>
      <c r="Z337" s="172">
        <v>0</v>
      </c>
      <c r="AA337" s="170">
        <f>AA670+AA696+AA697</f>
        <v>5051185.78</v>
      </c>
      <c r="AB337" s="173"/>
      <c r="AC337" s="283"/>
      <c r="AD337" s="283"/>
      <c r="AE337" s="283"/>
      <c r="AF337" s="283"/>
      <c r="AG337" s="298"/>
      <c r="AH337" s="298"/>
      <c r="AI337" s="298"/>
      <c r="AJ337" s="298"/>
      <c r="AK337" s="298"/>
      <c r="AL337" s="298"/>
      <c r="AM337" s="298"/>
      <c r="AN337" s="298"/>
      <c r="AO337" s="273"/>
      <c r="AP337" s="273"/>
      <c r="AQ337" s="6"/>
      <c r="AR337" s="6"/>
    </row>
    <row r="338" spans="1:44" s="9" customFormat="1" ht="201.75" customHeight="1" x14ac:dyDescent="0.65">
      <c r="A338" s="6"/>
      <c r="B338" s="304"/>
      <c r="C338" s="375"/>
      <c r="D338" s="376"/>
      <c r="E338" s="377"/>
      <c r="F338" s="74" t="s">
        <v>189</v>
      </c>
      <c r="G338" s="13">
        <v>698520</v>
      </c>
      <c r="H338" s="13">
        <v>698520</v>
      </c>
      <c r="I338" s="14">
        <v>0</v>
      </c>
      <c r="J338" s="14">
        <v>0</v>
      </c>
      <c r="K338" s="14">
        <v>0</v>
      </c>
      <c r="L338" s="14">
        <v>0</v>
      </c>
      <c r="M338" s="13">
        <v>0</v>
      </c>
      <c r="N338" s="14">
        <v>0</v>
      </c>
      <c r="O338" s="13">
        <v>0</v>
      </c>
      <c r="P338" s="14">
        <v>0</v>
      </c>
      <c r="Q338" s="14">
        <v>698520</v>
      </c>
      <c r="R338" s="14">
        <v>0</v>
      </c>
      <c r="S338" s="14">
        <v>698520</v>
      </c>
      <c r="T338" s="14">
        <v>0</v>
      </c>
      <c r="U338" s="14">
        <v>0</v>
      </c>
      <c r="V338" s="14">
        <v>0</v>
      </c>
      <c r="W338" s="14">
        <v>0</v>
      </c>
      <c r="X338" s="14">
        <v>0</v>
      </c>
      <c r="Y338" s="170"/>
      <c r="Z338" s="172">
        <v>0</v>
      </c>
      <c r="AA338" s="170"/>
      <c r="AB338" s="173"/>
      <c r="AC338" s="283"/>
      <c r="AD338" s="283"/>
      <c r="AE338" s="283"/>
      <c r="AF338" s="283"/>
      <c r="AG338" s="298"/>
      <c r="AH338" s="298"/>
      <c r="AI338" s="298"/>
      <c r="AJ338" s="298"/>
      <c r="AK338" s="298"/>
      <c r="AL338" s="298"/>
      <c r="AM338" s="298"/>
      <c r="AN338" s="298"/>
      <c r="AO338" s="273"/>
      <c r="AP338" s="273"/>
      <c r="AQ338" s="6"/>
      <c r="AR338" s="6"/>
    </row>
    <row r="339" spans="1:44" s="9" customFormat="1" ht="195.75" customHeight="1" x14ac:dyDescent="0.65">
      <c r="A339" s="6"/>
      <c r="B339" s="304"/>
      <c r="C339" s="375"/>
      <c r="D339" s="376"/>
      <c r="E339" s="377"/>
      <c r="F339" s="49" t="s">
        <v>190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70">
        <f>Y681</f>
        <v>1383842.02</v>
      </c>
      <c r="Z339" s="172">
        <v>0</v>
      </c>
      <c r="AA339" s="170">
        <v>1383842.02</v>
      </c>
      <c r="AB339" s="173"/>
      <c r="AC339" s="283"/>
      <c r="AD339" s="283"/>
      <c r="AE339" s="283"/>
      <c r="AF339" s="283"/>
      <c r="AG339" s="298"/>
      <c r="AH339" s="298"/>
      <c r="AI339" s="298"/>
      <c r="AJ339" s="298"/>
      <c r="AK339" s="298"/>
      <c r="AL339" s="298"/>
      <c r="AM339" s="298"/>
      <c r="AN339" s="298"/>
      <c r="AO339" s="273"/>
      <c r="AP339" s="273"/>
      <c r="AQ339" s="6"/>
      <c r="AR339" s="6"/>
    </row>
    <row r="340" spans="1:44" s="9" customFormat="1" ht="185.25" customHeight="1" x14ac:dyDescent="0.3">
      <c r="A340" s="6"/>
      <c r="B340" s="304"/>
      <c r="C340" s="375"/>
      <c r="D340" s="376"/>
      <c r="E340" s="377"/>
      <c r="F340" s="49" t="s">
        <v>191</v>
      </c>
      <c r="G340" s="14">
        <v>0</v>
      </c>
      <c r="H340" s="14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70">
        <v>0</v>
      </c>
      <c r="Z340" s="172">
        <v>0</v>
      </c>
      <c r="AA340" s="170">
        <v>0</v>
      </c>
      <c r="AB340" s="172">
        <v>0</v>
      </c>
      <c r="AC340" s="283"/>
      <c r="AD340" s="283"/>
      <c r="AE340" s="283"/>
      <c r="AF340" s="283"/>
      <c r="AG340" s="298"/>
      <c r="AH340" s="298"/>
      <c r="AI340" s="298"/>
      <c r="AJ340" s="298"/>
      <c r="AK340" s="298"/>
      <c r="AL340" s="298"/>
      <c r="AM340" s="298"/>
      <c r="AN340" s="298"/>
      <c r="AO340" s="273"/>
      <c r="AP340" s="273"/>
      <c r="AQ340" s="6"/>
      <c r="AR340" s="6"/>
    </row>
    <row r="341" spans="1:44" s="9" customFormat="1" ht="307.5" customHeight="1" x14ac:dyDescent="0.3">
      <c r="A341" s="6"/>
      <c r="B341" s="304"/>
      <c r="C341" s="375"/>
      <c r="D341" s="376"/>
      <c r="E341" s="377"/>
      <c r="F341" s="49" t="s">
        <v>192</v>
      </c>
      <c r="G341" s="14">
        <v>0</v>
      </c>
      <c r="H341" s="14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70">
        <v>0</v>
      </c>
      <c r="Z341" s="172">
        <v>0</v>
      </c>
      <c r="AA341" s="170">
        <v>0</v>
      </c>
      <c r="AB341" s="172">
        <v>0</v>
      </c>
      <c r="AC341" s="283"/>
      <c r="AD341" s="283"/>
      <c r="AE341" s="283"/>
      <c r="AF341" s="283"/>
      <c r="AG341" s="298"/>
      <c r="AH341" s="298"/>
      <c r="AI341" s="298"/>
      <c r="AJ341" s="298"/>
      <c r="AK341" s="298"/>
      <c r="AL341" s="298"/>
      <c r="AM341" s="298"/>
      <c r="AN341" s="298"/>
      <c r="AO341" s="273"/>
      <c r="AP341" s="273"/>
      <c r="AQ341" s="6"/>
      <c r="AR341" s="6"/>
    </row>
    <row r="342" spans="1:44" s="9" customFormat="1" ht="228.75" x14ac:dyDescent="0.3">
      <c r="A342" s="6"/>
      <c r="B342" s="304"/>
      <c r="C342" s="378"/>
      <c r="D342" s="379"/>
      <c r="E342" s="380"/>
      <c r="F342" s="49" t="s">
        <v>193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70">
        <v>0</v>
      </c>
      <c r="Z342" s="172">
        <v>0</v>
      </c>
      <c r="AA342" s="170">
        <v>0</v>
      </c>
      <c r="AB342" s="172">
        <v>0</v>
      </c>
      <c r="AC342" s="283"/>
      <c r="AD342" s="283"/>
      <c r="AE342" s="283"/>
      <c r="AF342" s="283"/>
      <c r="AG342" s="299"/>
      <c r="AH342" s="299"/>
      <c r="AI342" s="299"/>
      <c r="AJ342" s="299"/>
      <c r="AK342" s="299"/>
      <c r="AL342" s="299"/>
      <c r="AM342" s="299"/>
      <c r="AN342" s="299"/>
      <c r="AO342" s="253"/>
      <c r="AP342" s="254"/>
      <c r="AQ342" s="238"/>
      <c r="AR342" s="238"/>
    </row>
    <row r="343" spans="1:44" s="9" customFormat="1" ht="130.5" customHeight="1" x14ac:dyDescent="0.3">
      <c r="A343" s="6"/>
      <c r="B343" s="275"/>
      <c r="C343" s="275" t="s">
        <v>34</v>
      </c>
      <c r="D343" s="275" t="s">
        <v>5</v>
      </c>
      <c r="E343" s="275" t="s">
        <v>171</v>
      </c>
      <c r="F343" s="49" t="s">
        <v>4</v>
      </c>
      <c r="G343" s="14">
        <v>198868929.25000003</v>
      </c>
      <c r="H343" s="14">
        <v>188924705.97999999</v>
      </c>
      <c r="I343" s="14">
        <v>65178720.160000004</v>
      </c>
      <c r="J343" s="14">
        <v>0</v>
      </c>
      <c r="K343" s="14">
        <v>60108436.440000005</v>
      </c>
      <c r="L343" s="14">
        <v>0</v>
      </c>
      <c r="M343" s="14">
        <v>38500972.189999998</v>
      </c>
      <c r="N343" s="14">
        <v>0</v>
      </c>
      <c r="O343" s="14">
        <v>37151015.780000001</v>
      </c>
      <c r="P343" s="14">
        <v>0</v>
      </c>
      <c r="Q343" s="14">
        <v>20087427.780000001</v>
      </c>
      <c r="R343" s="14">
        <v>0</v>
      </c>
      <c r="S343" s="14">
        <v>18776733.359999996</v>
      </c>
      <c r="T343" s="14">
        <v>0</v>
      </c>
      <c r="U343" s="14">
        <v>75101809.11999999</v>
      </c>
      <c r="V343" s="14">
        <v>0</v>
      </c>
      <c r="W343" s="14">
        <v>72888520.399999991</v>
      </c>
      <c r="X343" s="14">
        <v>0</v>
      </c>
      <c r="Y343" s="170">
        <v>0</v>
      </c>
      <c r="Z343" s="172">
        <v>0</v>
      </c>
      <c r="AA343" s="170">
        <v>0</v>
      </c>
      <c r="AB343" s="172">
        <v>0</v>
      </c>
      <c r="AC343" s="282" t="s">
        <v>42</v>
      </c>
      <c r="AD343" s="282" t="s">
        <v>42</v>
      </c>
      <c r="AE343" s="359" t="s">
        <v>42</v>
      </c>
      <c r="AF343" s="282" t="s">
        <v>42</v>
      </c>
      <c r="AG343" s="297" t="s">
        <v>42</v>
      </c>
      <c r="AH343" s="297" t="s">
        <v>42</v>
      </c>
      <c r="AI343" s="297" t="s">
        <v>42</v>
      </c>
      <c r="AJ343" s="297" t="s">
        <v>42</v>
      </c>
      <c r="AK343" s="297" t="s">
        <v>42</v>
      </c>
      <c r="AL343" s="297" t="s">
        <v>42</v>
      </c>
      <c r="AM343" s="297" t="s">
        <v>42</v>
      </c>
      <c r="AN343" s="297" t="s">
        <v>42</v>
      </c>
      <c r="AO343" s="239" t="s">
        <v>42</v>
      </c>
      <c r="AP343" s="12" t="s">
        <v>42</v>
      </c>
      <c r="AQ343" s="238"/>
      <c r="AR343" s="238"/>
    </row>
    <row r="344" spans="1:44" s="9" customFormat="1" ht="274.5" x14ac:dyDescent="0.3">
      <c r="A344" s="6"/>
      <c r="B344" s="304"/>
      <c r="C344" s="304"/>
      <c r="D344" s="304"/>
      <c r="E344" s="304"/>
      <c r="F344" s="49" t="s">
        <v>13</v>
      </c>
      <c r="G344" s="14">
        <v>22399614.300000001</v>
      </c>
      <c r="H344" s="14">
        <v>14563278.700000001</v>
      </c>
      <c r="I344" s="14">
        <v>6097070.7200000007</v>
      </c>
      <c r="J344" s="14">
        <v>0</v>
      </c>
      <c r="K344" s="14">
        <v>1522005.25</v>
      </c>
      <c r="L344" s="14">
        <v>0</v>
      </c>
      <c r="M344" s="14">
        <v>7595535.4700000007</v>
      </c>
      <c r="N344" s="14">
        <v>0</v>
      </c>
      <c r="O344" s="14">
        <v>6996932.2300000004</v>
      </c>
      <c r="P344" s="14">
        <v>0</v>
      </c>
      <c r="Q344" s="14">
        <v>4003063.24</v>
      </c>
      <c r="R344" s="14">
        <v>0</v>
      </c>
      <c r="S344" s="14">
        <v>2724238.37</v>
      </c>
      <c r="T344" s="14">
        <v>0</v>
      </c>
      <c r="U344" s="14">
        <v>4703944.87</v>
      </c>
      <c r="V344" s="14">
        <v>0</v>
      </c>
      <c r="W344" s="14">
        <v>3320102.85</v>
      </c>
      <c r="X344" s="14">
        <v>0</v>
      </c>
      <c r="Y344" s="170">
        <v>0</v>
      </c>
      <c r="Z344" s="172">
        <v>0</v>
      </c>
      <c r="AA344" s="170">
        <v>0</v>
      </c>
      <c r="AB344" s="172">
        <v>0</v>
      </c>
      <c r="AC344" s="283"/>
      <c r="AD344" s="283"/>
      <c r="AE344" s="359"/>
      <c r="AF344" s="283"/>
      <c r="AG344" s="298"/>
      <c r="AH344" s="298"/>
      <c r="AI344" s="298"/>
      <c r="AJ344" s="298"/>
      <c r="AK344" s="298"/>
      <c r="AL344" s="298"/>
      <c r="AM344" s="298"/>
      <c r="AN344" s="298"/>
      <c r="AO344" s="255"/>
      <c r="AP344" s="95"/>
      <c r="AQ344" s="238"/>
      <c r="AR344" s="238"/>
    </row>
    <row r="345" spans="1:44" s="9" customFormat="1" ht="183" x14ac:dyDescent="0.65">
      <c r="A345" s="6"/>
      <c r="B345" s="304"/>
      <c r="C345" s="304"/>
      <c r="D345" s="304"/>
      <c r="E345" s="304"/>
      <c r="F345" s="49" t="s">
        <v>14</v>
      </c>
      <c r="G345" s="14">
        <v>165151031.11000001</v>
      </c>
      <c r="H345" s="14">
        <v>163153321.74000001</v>
      </c>
      <c r="I345" s="14">
        <v>55770259.960000001</v>
      </c>
      <c r="J345" s="14">
        <v>0</v>
      </c>
      <c r="K345" s="14">
        <v>55299802.609999999</v>
      </c>
      <c r="L345" s="14">
        <v>0</v>
      </c>
      <c r="M345" s="14">
        <v>27755141.780000001</v>
      </c>
      <c r="N345" s="14">
        <v>0</v>
      </c>
      <c r="O345" s="14">
        <v>27016561.640000001</v>
      </c>
      <c r="P345" s="14">
        <v>0</v>
      </c>
      <c r="Q345" s="14">
        <v>15139670.369999999</v>
      </c>
      <c r="R345" s="14">
        <v>0</v>
      </c>
      <c r="S345" s="14">
        <v>15138972.85</v>
      </c>
      <c r="T345" s="14">
        <v>0</v>
      </c>
      <c r="U345" s="14">
        <v>66485959</v>
      </c>
      <c r="V345" s="14">
        <v>0</v>
      </c>
      <c r="W345" s="14">
        <v>65697984.640000001</v>
      </c>
      <c r="X345" s="14">
        <v>0</v>
      </c>
      <c r="Y345" s="225"/>
      <c r="Z345" s="173"/>
      <c r="AA345" s="225"/>
      <c r="AB345" s="173"/>
      <c r="AC345" s="283"/>
      <c r="AD345" s="283"/>
      <c r="AE345" s="359"/>
      <c r="AF345" s="283"/>
      <c r="AG345" s="298"/>
      <c r="AH345" s="298"/>
      <c r="AI345" s="298"/>
      <c r="AJ345" s="298"/>
      <c r="AK345" s="298"/>
      <c r="AL345" s="298"/>
      <c r="AM345" s="298"/>
      <c r="AN345" s="298"/>
      <c r="AO345" s="255"/>
      <c r="AP345" s="95"/>
      <c r="AQ345" s="238"/>
      <c r="AR345" s="238"/>
    </row>
    <row r="346" spans="1:44" s="9" customFormat="1" ht="281.25" customHeight="1" x14ac:dyDescent="0.65">
      <c r="A346" s="6"/>
      <c r="B346" s="304"/>
      <c r="C346" s="304"/>
      <c r="D346" s="304"/>
      <c r="E346" s="304"/>
      <c r="F346" s="49" t="s">
        <v>15</v>
      </c>
      <c r="G346" s="14">
        <v>10619763.84</v>
      </c>
      <c r="H346" s="14">
        <v>10509585.539999999</v>
      </c>
      <c r="I346" s="14">
        <v>3311389.48</v>
      </c>
      <c r="J346" s="14">
        <v>0</v>
      </c>
      <c r="K346" s="14">
        <v>3286628.58</v>
      </c>
      <c r="L346" s="14">
        <v>0</v>
      </c>
      <c r="M346" s="14">
        <v>3150294.94</v>
      </c>
      <c r="N346" s="14">
        <v>0</v>
      </c>
      <c r="O346" s="14">
        <v>3137521.91</v>
      </c>
      <c r="P346" s="14">
        <v>0</v>
      </c>
      <c r="Q346" s="14">
        <v>246174.17</v>
      </c>
      <c r="R346" s="14">
        <v>0</v>
      </c>
      <c r="S346" s="14">
        <v>215002.14</v>
      </c>
      <c r="T346" s="14">
        <v>0</v>
      </c>
      <c r="U346" s="14">
        <v>3911905.2499999995</v>
      </c>
      <c r="V346" s="14">
        <v>0</v>
      </c>
      <c r="W346" s="14">
        <v>3870432.9099999997</v>
      </c>
      <c r="X346" s="14">
        <v>0</v>
      </c>
      <c r="Y346" s="225"/>
      <c r="Z346" s="173"/>
      <c r="AA346" s="225"/>
      <c r="AB346" s="173"/>
      <c r="AC346" s="283"/>
      <c r="AD346" s="283"/>
      <c r="AE346" s="359"/>
      <c r="AF346" s="283"/>
      <c r="AG346" s="298"/>
      <c r="AH346" s="298"/>
      <c r="AI346" s="298"/>
      <c r="AJ346" s="298"/>
      <c r="AK346" s="298"/>
      <c r="AL346" s="298"/>
      <c r="AM346" s="298"/>
      <c r="AN346" s="298"/>
      <c r="AO346" s="273"/>
      <c r="AP346" s="273"/>
      <c r="AQ346" s="6"/>
      <c r="AR346" s="6"/>
    </row>
    <row r="347" spans="1:44" s="9" customFormat="1" ht="235.5" customHeight="1" x14ac:dyDescent="0.65">
      <c r="A347" s="6"/>
      <c r="B347" s="304"/>
      <c r="C347" s="304"/>
      <c r="D347" s="304"/>
      <c r="E347" s="304"/>
      <c r="F347" s="74" t="s">
        <v>189</v>
      </c>
      <c r="G347" s="14">
        <v>698520</v>
      </c>
      <c r="H347" s="14">
        <v>698520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0</v>
      </c>
      <c r="P347" s="14">
        <v>0</v>
      </c>
      <c r="Q347" s="14">
        <v>698520</v>
      </c>
      <c r="R347" s="14">
        <v>0</v>
      </c>
      <c r="S347" s="14">
        <v>698520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225"/>
      <c r="Z347" s="173"/>
      <c r="AA347" s="225"/>
      <c r="AB347" s="173"/>
      <c r="AC347" s="283"/>
      <c r="AD347" s="283"/>
      <c r="AE347" s="359"/>
      <c r="AF347" s="283"/>
      <c r="AG347" s="298"/>
      <c r="AH347" s="298"/>
      <c r="AI347" s="298"/>
      <c r="AJ347" s="298"/>
      <c r="AK347" s="298"/>
      <c r="AL347" s="298"/>
      <c r="AM347" s="298"/>
      <c r="AN347" s="298"/>
      <c r="AO347" s="273"/>
      <c r="AP347" s="273"/>
      <c r="AQ347" s="6"/>
      <c r="AR347" s="6"/>
    </row>
    <row r="348" spans="1:44" s="9" customFormat="1" ht="186.75" customHeight="1" x14ac:dyDescent="0.65">
      <c r="A348" s="6"/>
      <c r="B348" s="304"/>
      <c r="C348" s="304"/>
      <c r="D348" s="304"/>
      <c r="E348" s="304"/>
      <c r="F348" s="49" t="s">
        <v>190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225"/>
      <c r="Z348" s="173"/>
      <c r="AA348" s="225"/>
      <c r="AB348" s="173"/>
      <c r="AC348" s="283"/>
      <c r="AD348" s="283"/>
      <c r="AE348" s="359"/>
      <c r="AF348" s="283"/>
      <c r="AG348" s="298"/>
      <c r="AH348" s="298"/>
      <c r="AI348" s="298"/>
      <c r="AJ348" s="298"/>
      <c r="AK348" s="298"/>
      <c r="AL348" s="298"/>
      <c r="AM348" s="298"/>
      <c r="AN348" s="298"/>
      <c r="AO348" s="273"/>
      <c r="AP348" s="273"/>
      <c r="AQ348" s="6"/>
      <c r="AR348" s="6"/>
    </row>
    <row r="349" spans="1:44" s="9" customFormat="1" ht="171.75" customHeight="1" x14ac:dyDescent="0.65">
      <c r="A349" s="6"/>
      <c r="B349" s="304"/>
      <c r="C349" s="304"/>
      <c r="D349" s="304"/>
      <c r="E349" s="304"/>
      <c r="F349" s="49" t="s">
        <v>191</v>
      </c>
      <c r="G349" s="14">
        <v>0</v>
      </c>
      <c r="H349" s="14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/>
      <c r="X349" s="13">
        <v>0</v>
      </c>
      <c r="Y349" s="225"/>
      <c r="Z349" s="173"/>
      <c r="AA349" s="225"/>
      <c r="AB349" s="173"/>
      <c r="AC349" s="283"/>
      <c r="AD349" s="283"/>
      <c r="AE349" s="359"/>
      <c r="AF349" s="283"/>
      <c r="AG349" s="298"/>
      <c r="AH349" s="298"/>
      <c r="AI349" s="298"/>
      <c r="AJ349" s="298"/>
      <c r="AK349" s="298"/>
      <c r="AL349" s="298"/>
      <c r="AM349" s="298"/>
      <c r="AN349" s="298"/>
      <c r="AO349" s="273"/>
      <c r="AP349" s="273"/>
      <c r="AQ349" s="6"/>
      <c r="AR349" s="6"/>
    </row>
    <row r="350" spans="1:44" s="9" customFormat="1" ht="270" customHeight="1" x14ac:dyDescent="0.65">
      <c r="A350" s="6"/>
      <c r="B350" s="304"/>
      <c r="C350" s="304"/>
      <c r="D350" s="304"/>
      <c r="E350" s="304"/>
      <c r="F350" s="49" t="s">
        <v>192</v>
      </c>
      <c r="G350" s="14">
        <v>0</v>
      </c>
      <c r="H350" s="14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225"/>
      <c r="Z350" s="173"/>
      <c r="AA350" s="225"/>
      <c r="AB350" s="173"/>
      <c r="AC350" s="283"/>
      <c r="AD350" s="283"/>
      <c r="AE350" s="359"/>
      <c r="AF350" s="283"/>
      <c r="AG350" s="298"/>
      <c r="AH350" s="298"/>
      <c r="AI350" s="298"/>
      <c r="AJ350" s="298"/>
      <c r="AK350" s="298"/>
      <c r="AL350" s="298"/>
      <c r="AM350" s="298"/>
      <c r="AN350" s="298"/>
      <c r="AO350" s="242"/>
      <c r="AP350" s="242"/>
      <c r="AQ350" s="6"/>
      <c r="AR350" s="6"/>
    </row>
    <row r="351" spans="1:44" s="9" customFormat="1" ht="240" customHeight="1" x14ac:dyDescent="0.65">
      <c r="A351" s="6"/>
      <c r="B351" s="304"/>
      <c r="C351" s="305"/>
      <c r="D351" s="304"/>
      <c r="E351" s="304"/>
      <c r="F351" s="49" t="s">
        <v>193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225"/>
      <c r="Z351" s="173"/>
      <c r="AA351" s="225"/>
      <c r="AB351" s="173"/>
      <c r="AC351" s="283"/>
      <c r="AD351" s="283"/>
      <c r="AE351" s="359"/>
      <c r="AF351" s="283"/>
      <c r="AG351" s="299"/>
      <c r="AH351" s="299"/>
      <c r="AI351" s="299"/>
      <c r="AJ351" s="299"/>
      <c r="AK351" s="299"/>
      <c r="AL351" s="299"/>
      <c r="AM351" s="299"/>
      <c r="AN351" s="299"/>
      <c r="AO351" s="243"/>
      <c r="AP351" s="243"/>
      <c r="AQ351" s="6"/>
      <c r="AR351" s="6"/>
    </row>
    <row r="352" spans="1:44" ht="135.75" customHeight="1" x14ac:dyDescent="0.65">
      <c r="B352" s="275"/>
      <c r="C352" s="275" t="s">
        <v>75</v>
      </c>
      <c r="D352" s="275">
        <v>502</v>
      </c>
      <c r="E352" s="354" t="s">
        <v>172</v>
      </c>
      <c r="F352" s="49" t="s">
        <v>4</v>
      </c>
      <c r="G352" s="14">
        <f>I352+M352+Q352+[1]Лист1!C319</f>
        <v>7698313.8399999999</v>
      </c>
      <c r="H352" s="14">
        <f>K353+O352+S352+[1]Лист1!E319</f>
        <v>4348334.22</v>
      </c>
      <c r="I352" s="14">
        <v>1704820.61</v>
      </c>
      <c r="J352" s="14">
        <v>0</v>
      </c>
      <c r="K352" s="14">
        <v>970762.77</v>
      </c>
      <c r="L352" s="14">
        <v>0</v>
      </c>
      <c r="M352" s="14">
        <v>1886141.65</v>
      </c>
      <c r="N352" s="14">
        <v>0</v>
      </c>
      <c r="O352" s="14">
        <v>1287538.4099999999</v>
      </c>
      <c r="P352" s="14">
        <v>0</v>
      </c>
      <c r="Q352" s="14">
        <v>1739497.31</v>
      </c>
      <c r="R352" s="14">
        <v>0</v>
      </c>
      <c r="S352" s="14">
        <v>858520.79</v>
      </c>
      <c r="T352" s="14">
        <v>0</v>
      </c>
      <c r="U352" s="14">
        <v>2367854.27</v>
      </c>
      <c r="V352" s="14">
        <v>0</v>
      </c>
      <c r="W352" s="14">
        <v>1231512.25</v>
      </c>
      <c r="X352" s="14">
        <v>0</v>
      </c>
      <c r="Y352" s="228">
        <v>2784497.04</v>
      </c>
      <c r="Z352" s="172">
        <v>0</v>
      </c>
      <c r="AA352" s="170">
        <v>2392393.13</v>
      </c>
      <c r="AB352" s="173"/>
      <c r="AC352" s="282" t="s">
        <v>101</v>
      </c>
      <c r="AD352" s="282" t="s">
        <v>90</v>
      </c>
      <c r="AE352" s="418">
        <f>AG352+AI352+AK352+AM352</f>
        <v>14.239999999999998</v>
      </c>
      <c r="AF352" s="329">
        <f>AH352+AJ352+AL352+AN352</f>
        <v>22.668000000000003</v>
      </c>
      <c r="AG352" s="297">
        <v>8.6999999999999993</v>
      </c>
      <c r="AH352" s="297">
        <v>8.7889999999999997</v>
      </c>
      <c r="AI352" s="297">
        <v>1.6</v>
      </c>
      <c r="AJ352" s="297">
        <v>4.2320000000000002</v>
      </c>
      <c r="AK352" s="297">
        <v>2.94</v>
      </c>
      <c r="AL352" s="297">
        <v>4.3319999999999999</v>
      </c>
      <c r="AM352" s="297">
        <v>1</v>
      </c>
      <c r="AN352" s="297">
        <v>5.3150000000000004</v>
      </c>
      <c r="AO352" s="241">
        <v>4.8819999999999997</v>
      </c>
      <c r="AP352" s="241">
        <v>5.4459999999999997</v>
      </c>
    </row>
    <row r="353" spans="2:42" ht="243" customHeight="1" x14ac:dyDescent="0.3">
      <c r="B353" s="304"/>
      <c r="C353" s="304"/>
      <c r="D353" s="304"/>
      <c r="E353" s="355"/>
      <c r="F353" s="49" t="s">
        <v>13</v>
      </c>
      <c r="G353" s="14">
        <f>I353+M353+Q353+[1]Лист1!C320</f>
        <v>7698313.8399999999</v>
      </c>
      <c r="H353" s="14">
        <f>K353+O353+S353+[1]Лист1!E320</f>
        <v>4348334.22</v>
      </c>
      <c r="I353" s="14">
        <v>1704820.61</v>
      </c>
      <c r="J353" s="14">
        <v>0</v>
      </c>
      <c r="K353" s="14">
        <v>970762.77</v>
      </c>
      <c r="L353" s="14">
        <v>0</v>
      </c>
      <c r="M353" s="14">
        <v>1886141.65</v>
      </c>
      <c r="N353" s="14">
        <v>0</v>
      </c>
      <c r="O353" s="14">
        <v>1287538.4099999999</v>
      </c>
      <c r="P353" s="14">
        <v>0</v>
      </c>
      <c r="Q353" s="14">
        <v>1739497.31</v>
      </c>
      <c r="R353" s="14">
        <v>0</v>
      </c>
      <c r="S353" s="14">
        <v>858520.79</v>
      </c>
      <c r="T353" s="14">
        <v>0</v>
      </c>
      <c r="U353" s="14">
        <v>2367854.27</v>
      </c>
      <c r="V353" s="14">
        <v>0</v>
      </c>
      <c r="W353" s="14">
        <v>1231512.25</v>
      </c>
      <c r="X353" s="14">
        <v>0</v>
      </c>
      <c r="Y353" s="170">
        <v>2784497.04</v>
      </c>
      <c r="Z353" s="172">
        <v>0</v>
      </c>
      <c r="AA353" s="170">
        <v>2392393.13</v>
      </c>
      <c r="AB353" s="172">
        <v>392103.91</v>
      </c>
      <c r="AC353" s="321"/>
      <c r="AD353" s="321"/>
      <c r="AE353" s="419"/>
      <c r="AF353" s="330"/>
      <c r="AG353" s="298"/>
      <c r="AH353" s="298"/>
      <c r="AI353" s="298"/>
      <c r="AJ353" s="298"/>
      <c r="AK353" s="298"/>
      <c r="AL353" s="298"/>
      <c r="AM353" s="298"/>
      <c r="AN353" s="298"/>
      <c r="AO353" s="243"/>
      <c r="AP353" s="243"/>
    </row>
    <row r="354" spans="2:42" ht="174.75" customHeight="1" x14ac:dyDescent="0.65">
      <c r="B354" s="304"/>
      <c r="C354" s="304"/>
      <c r="D354" s="304"/>
      <c r="E354" s="355"/>
      <c r="F354" s="49" t="s">
        <v>14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225">
        <v>0</v>
      </c>
      <c r="Z354" s="173">
        <v>0</v>
      </c>
      <c r="AA354" s="225">
        <v>0</v>
      </c>
      <c r="AB354" s="173"/>
      <c r="AC354" s="321"/>
      <c r="AD354" s="321"/>
      <c r="AE354" s="419"/>
      <c r="AF354" s="330"/>
      <c r="AG354" s="298"/>
      <c r="AH354" s="298"/>
      <c r="AI354" s="298"/>
      <c r="AJ354" s="298"/>
      <c r="AK354" s="298"/>
      <c r="AL354" s="298"/>
      <c r="AM354" s="298"/>
      <c r="AN354" s="298"/>
      <c r="AO354" s="241"/>
      <c r="AP354" s="241"/>
    </row>
    <row r="355" spans="2:42" ht="278.25" customHeight="1" x14ac:dyDescent="0.65">
      <c r="B355" s="304"/>
      <c r="C355" s="304"/>
      <c r="D355" s="304"/>
      <c r="E355" s="355"/>
      <c r="F355" s="49" t="s">
        <v>15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225">
        <v>0</v>
      </c>
      <c r="Z355" s="173">
        <v>0</v>
      </c>
      <c r="AA355" s="225">
        <v>0</v>
      </c>
      <c r="AB355" s="173"/>
      <c r="AC355" s="321"/>
      <c r="AD355" s="321"/>
      <c r="AE355" s="419"/>
      <c r="AF355" s="330"/>
      <c r="AG355" s="298"/>
      <c r="AH355" s="298"/>
      <c r="AI355" s="298"/>
      <c r="AJ355" s="298"/>
      <c r="AK355" s="298"/>
      <c r="AL355" s="298"/>
      <c r="AM355" s="298"/>
      <c r="AN355" s="298"/>
      <c r="AO355" s="242"/>
      <c r="AP355" s="242"/>
    </row>
    <row r="356" spans="2:42" ht="233.25" customHeight="1" x14ac:dyDescent="0.65">
      <c r="B356" s="304"/>
      <c r="C356" s="304"/>
      <c r="D356" s="304"/>
      <c r="E356" s="355"/>
      <c r="F356" s="74" t="s">
        <v>189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225">
        <v>0</v>
      </c>
      <c r="Z356" s="173">
        <v>0</v>
      </c>
      <c r="AA356" s="225">
        <v>0</v>
      </c>
      <c r="AB356" s="173"/>
      <c r="AC356" s="321"/>
      <c r="AD356" s="321"/>
      <c r="AE356" s="419"/>
      <c r="AF356" s="330"/>
      <c r="AG356" s="298"/>
      <c r="AH356" s="298"/>
      <c r="AI356" s="298"/>
      <c r="AJ356" s="298"/>
      <c r="AK356" s="298"/>
      <c r="AL356" s="298"/>
      <c r="AM356" s="298"/>
      <c r="AN356" s="298"/>
      <c r="AO356" s="242"/>
      <c r="AP356" s="242"/>
    </row>
    <row r="357" spans="2:42" ht="195.75" customHeight="1" x14ac:dyDescent="0.65">
      <c r="B357" s="304"/>
      <c r="C357" s="304"/>
      <c r="D357" s="304"/>
      <c r="E357" s="355"/>
      <c r="F357" s="49" t="s">
        <v>190</v>
      </c>
      <c r="G357" s="14">
        <v>0</v>
      </c>
      <c r="H357" s="14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225">
        <v>0</v>
      </c>
      <c r="Z357" s="173">
        <v>0</v>
      </c>
      <c r="AA357" s="225">
        <v>0</v>
      </c>
      <c r="AB357" s="173"/>
      <c r="AC357" s="321"/>
      <c r="AD357" s="321"/>
      <c r="AE357" s="419"/>
      <c r="AF357" s="330"/>
      <c r="AG357" s="298"/>
      <c r="AH357" s="298"/>
      <c r="AI357" s="298"/>
      <c r="AJ357" s="298"/>
      <c r="AK357" s="298"/>
      <c r="AL357" s="298"/>
      <c r="AM357" s="298"/>
      <c r="AN357" s="298"/>
      <c r="AO357" s="242"/>
      <c r="AP357" s="242"/>
    </row>
    <row r="358" spans="2:42" ht="183" x14ac:dyDescent="0.65">
      <c r="B358" s="304"/>
      <c r="C358" s="304"/>
      <c r="D358" s="304"/>
      <c r="E358" s="355"/>
      <c r="F358" s="49" t="s">
        <v>191</v>
      </c>
      <c r="G358" s="14">
        <v>0</v>
      </c>
      <c r="H358" s="14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225">
        <v>0</v>
      </c>
      <c r="Z358" s="173">
        <v>0</v>
      </c>
      <c r="AA358" s="225">
        <v>0</v>
      </c>
      <c r="AB358" s="173"/>
      <c r="AC358" s="321"/>
      <c r="AD358" s="321"/>
      <c r="AE358" s="419"/>
      <c r="AF358" s="330"/>
      <c r="AG358" s="298"/>
      <c r="AH358" s="298"/>
      <c r="AI358" s="298"/>
      <c r="AJ358" s="298"/>
      <c r="AK358" s="298"/>
      <c r="AL358" s="298"/>
      <c r="AM358" s="298"/>
      <c r="AN358" s="298"/>
      <c r="AO358" s="242"/>
      <c r="AP358" s="242"/>
    </row>
    <row r="359" spans="2:42" ht="295.5" customHeight="1" x14ac:dyDescent="0.65">
      <c r="B359" s="304"/>
      <c r="C359" s="304"/>
      <c r="D359" s="304"/>
      <c r="E359" s="355"/>
      <c r="F359" s="49" t="s">
        <v>192</v>
      </c>
      <c r="G359" s="14">
        <v>0</v>
      </c>
      <c r="H359" s="14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225">
        <v>0</v>
      </c>
      <c r="Z359" s="173">
        <v>0</v>
      </c>
      <c r="AA359" s="225">
        <v>0</v>
      </c>
      <c r="AB359" s="173"/>
      <c r="AC359" s="321"/>
      <c r="AD359" s="321"/>
      <c r="AE359" s="419"/>
      <c r="AF359" s="330"/>
      <c r="AG359" s="298"/>
      <c r="AH359" s="298"/>
      <c r="AI359" s="298"/>
      <c r="AJ359" s="298"/>
      <c r="AK359" s="298"/>
      <c r="AL359" s="298"/>
      <c r="AM359" s="298"/>
      <c r="AN359" s="298"/>
      <c r="AO359" s="242"/>
      <c r="AP359" s="242"/>
    </row>
    <row r="360" spans="2:42" ht="228.75" x14ac:dyDescent="0.65">
      <c r="B360" s="304"/>
      <c r="C360" s="305"/>
      <c r="D360" s="304"/>
      <c r="E360" s="355"/>
      <c r="F360" s="49" t="s">
        <v>193</v>
      </c>
      <c r="G360" s="14">
        <v>0</v>
      </c>
      <c r="H360" s="14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225">
        <v>0</v>
      </c>
      <c r="Z360" s="173">
        <v>0</v>
      </c>
      <c r="AA360" s="225">
        <v>0</v>
      </c>
      <c r="AB360" s="173"/>
      <c r="AC360" s="321"/>
      <c r="AD360" s="321"/>
      <c r="AE360" s="419"/>
      <c r="AF360" s="330"/>
      <c r="AG360" s="298"/>
      <c r="AH360" s="298"/>
      <c r="AI360" s="298"/>
      <c r="AJ360" s="298"/>
      <c r="AK360" s="298"/>
      <c r="AL360" s="298"/>
      <c r="AM360" s="298"/>
      <c r="AN360" s="298"/>
      <c r="AO360" s="242"/>
      <c r="AP360" s="242"/>
    </row>
    <row r="361" spans="2:42" ht="139.5" customHeight="1" x14ac:dyDescent="0.65">
      <c r="B361" s="275"/>
      <c r="C361" s="275" t="s">
        <v>76</v>
      </c>
      <c r="D361" s="275">
        <v>502</v>
      </c>
      <c r="E361" s="354" t="s">
        <v>172</v>
      </c>
      <c r="F361" s="49" t="s">
        <v>4</v>
      </c>
      <c r="G361" s="14">
        <f>I361+Q361</f>
        <v>3375778.8400000003</v>
      </c>
      <c r="H361" s="14">
        <v>0</v>
      </c>
      <c r="I361" s="14">
        <v>3183090.49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192688.35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225"/>
      <c r="Z361" s="173"/>
      <c r="AA361" s="225"/>
      <c r="AB361" s="173"/>
      <c r="AC361" s="321"/>
      <c r="AD361" s="321"/>
      <c r="AE361" s="419"/>
      <c r="AF361" s="330"/>
      <c r="AG361" s="298"/>
      <c r="AH361" s="298"/>
      <c r="AI361" s="298"/>
      <c r="AJ361" s="298"/>
      <c r="AK361" s="298"/>
      <c r="AL361" s="298"/>
      <c r="AM361" s="298"/>
      <c r="AN361" s="298"/>
      <c r="AO361" s="242"/>
      <c r="AP361" s="242"/>
    </row>
    <row r="362" spans="2:42" ht="274.5" x14ac:dyDescent="0.65">
      <c r="B362" s="304"/>
      <c r="C362" s="304"/>
      <c r="D362" s="304"/>
      <c r="E362" s="355"/>
      <c r="F362" s="49" t="s">
        <v>13</v>
      </c>
      <c r="G362" s="14">
        <f>I362+Q362</f>
        <v>3375778.8400000003</v>
      </c>
      <c r="H362" s="14">
        <v>0</v>
      </c>
      <c r="I362" s="14">
        <v>3183090.49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4">
        <v>192688.35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225"/>
      <c r="Z362" s="173"/>
      <c r="AA362" s="225"/>
      <c r="AB362" s="173"/>
      <c r="AC362" s="321"/>
      <c r="AD362" s="321"/>
      <c r="AE362" s="419"/>
      <c r="AF362" s="330"/>
      <c r="AG362" s="298"/>
      <c r="AH362" s="298"/>
      <c r="AI362" s="298"/>
      <c r="AJ362" s="298"/>
      <c r="AK362" s="298"/>
      <c r="AL362" s="298"/>
      <c r="AM362" s="298"/>
      <c r="AN362" s="298"/>
      <c r="AO362" s="242"/>
      <c r="AP362" s="242"/>
    </row>
    <row r="363" spans="2:42" ht="183" x14ac:dyDescent="0.65">
      <c r="B363" s="304"/>
      <c r="C363" s="304"/>
      <c r="D363" s="304"/>
      <c r="E363" s="355"/>
      <c r="F363" s="49" t="s">
        <v>14</v>
      </c>
      <c r="G363" s="14">
        <v>0</v>
      </c>
      <c r="H363" s="14">
        <v>0</v>
      </c>
      <c r="I363" s="14">
        <v>0</v>
      </c>
      <c r="J363" s="14">
        <v>0</v>
      </c>
      <c r="K363" s="14">
        <v>0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  <c r="S363" s="14">
        <v>0</v>
      </c>
      <c r="T363" s="14">
        <v>0</v>
      </c>
      <c r="U363" s="14">
        <v>0</v>
      </c>
      <c r="V363" s="14">
        <v>0</v>
      </c>
      <c r="W363" s="14">
        <v>0</v>
      </c>
      <c r="X363" s="14">
        <v>0</v>
      </c>
      <c r="Y363" s="225"/>
      <c r="Z363" s="173"/>
      <c r="AA363" s="225"/>
      <c r="AB363" s="173"/>
      <c r="AC363" s="321"/>
      <c r="AD363" s="321"/>
      <c r="AE363" s="419"/>
      <c r="AF363" s="330"/>
      <c r="AG363" s="298"/>
      <c r="AH363" s="298"/>
      <c r="AI363" s="298"/>
      <c r="AJ363" s="298"/>
      <c r="AK363" s="298"/>
      <c r="AL363" s="298"/>
      <c r="AM363" s="298"/>
      <c r="AN363" s="298"/>
      <c r="AO363" s="242"/>
      <c r="AP363" s="242"/>
    </row>
    <row r="364" spans="2:42" ht="310.5" customHeight="1" x14ac:dyDescent="0.65">
      <c r="B364" s="304"/>
      <c r="C364" s="304"/>
      <c r="D364" s="304"/>
      <c r="E364" s="355"/>
      <c r="F364" s="49" t="s">
        <v>15</v>
      </c>
      <c r="G364" s="14">
        <v>0</v>
      </c>
      <c r="H364" s="14">
        <v>0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0</v>
      </c>
      <c r="V364" s="14">
        <v>0</v>
      </c>
      <c r="W364" s="14">
        <v>0</v>
      </c>
      <c r="X364" s="14">
        <v>0</v>
      </c>
      <c r="Y364" s="225"/>
      <c r="Z364" s="173"/>
      <c r="AA364" s="225"/>
      <c r="AB364" s="173"/>
      <c r="AC364" s="321"/>
      <c r="AD364" s="321"/>
      <c r="AE364" s="419"/>
      <c r="AF364" s="330"/>
      <c r="AG364" s="298"/>
      <c r="AH364" s="298"/>
      <c r="AI364" s="298"/>
      <c r="AJ364" s="298"/>
      <c r="AK364" s="298"/>
      <c r="AL364" s="298"/>
      <c r="AM364" s="298"/>
      <c r="AN364" s="298"/>
      <c r="AO364" s="242"/>
      <c r="AP364" s="242"/>
    </row>
    <row r="365" spans="2:42" ht="213" customHeight="1" x14ac:dyDescent="0.65">
      <c r="B365" s="304"/>
      <c r="C365" s="304"/>
      <c r="D365" s="304"/>
      <c r="E365" s="355"/>
      <c r="F365" s="74" t="s">
        <v>189</v>
      </c>
      <c r="G365" s="14">
        <v>0</v>
      </c>
      <c r="H365" s="14">
        <v>0</v>
      </c>
      <c r="I365" s="14">
        <v>0</v>
      </c>
      <c r="J365" s="14">
        <v>0</v>
      </c>
      <c r="K365" s="14">
        <v>0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0</v>
      </c>
      <c r="X365" s="14">
        <v>0</v>
      </c>
      <c r="Y365" s="225"/>
      <c r="Z365" s="173"/>
      <c r="AA365" s="225"/>
      <c r="AB365" s="173"/>
      <c r="AC365" s="321"/>
      <c r="AD365" s="321"/>
      <c r="AE365" s="419"/>
      <c r="AF365" s="330"/>
      <c r="AG365" s="298"/>
      <c r="AH365" s="298"/>
      <c r="AI365" s="298"/>
      <c r="AJ365" s="298"/>
      <c r="AK365" s="298"/>
      <c r="AL365" s="298"/>
      <c r="AM365" s="298"/>
      <c r="AN365" s="298"/>
      <c r="AO365" s="242"/>
      <c r="AP365" s="242"/>
    </row>
    <row r="366" spans="2:42" ht="212.25" customHeight="1" x14ac:dyDescent="0.65">
      <c r="B366" s="304"/>
      <c r="C366" s="304"/>
      <c r="D366" s="304"/>
      <c r="E366" s="355"/>
      <c r="F366" s="49" t="s">
        <v>190</v>
      </c>
      <c r="G366" s="14">
        <v>0</v>
      </c>
      <c r="H366" s="14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225"/>
      <c r="Z366" s="173"/>
      <c r="AA366" s="225"/>
      <c r="AB366" s="173"/>
      <c r="AC366" s="321"/>
      <c r="AD366" s="321"/>
      <c r="AE366" s="419"/>
      <c r="AF366" s="330"/>
      <c r="AG366" s="298"/>
      <c r="AH366" s="298"/>
      <c r="AI366" s="298"/>
      <c r="AJ366" s="298"/>
      <c r="AK366" s="298"/>
      <c r="AL366" s="298"/>
      <c r="AM366" s="298"/>
      <c r="AN366" s="298"/>
      <c r="AO366" s="242"/>
      <c r="AP366" s="242"/>
    </row>
    <row r="367" spans="2:42" ht="186.75" customHeight="1" x14ac:dyDescent="0.65">
      <c r="B367" s="304"/>
      <c r="C367" s="304"/>
      <c r="D367" s="304"/>
      <c r="E367" s="355"/>
      <c r="F367" s="49" t="s">
        <v>191</v>
      </c>
      <c r="G367" s="14">
        <v>0</v>
      </c>
      <c r="H367" s="14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225"/>
      <c r="Z367" s="173"/>
      <c r="AA367" s="225"/>
      <c r="AB367" s="173"/>
      <c r="AC367" s="321"/>
      <c r="AD367" s="321"/>
      <c r="AE367" s="419"/>
      <c r="AF367" s="330"/>
      <c r="AG367" s="298"/>
      <c r="AH367" s="298"/>
      <c r="AI367" s="298"/>
      <c r="AJ367" s="298"/>
      <c r="AK367" s="298"/>
      <c r="AL367" s="298"/>
      <c r="AM367" s="298"/>
      <c r="AN367" s="298"/>
      <c r="AO367" s="242"/>
      <c r="AP367" s="242"/>
    </row>
    <row r="368" spans="2:42" ht="310.5" customHeight="1" x14ac:dyDescent="0.65">
      <c r="B368" s="304"/>
      <c r="C368" s="304"/>
      <c r="D368" s="304"/>
      <c r="E368" s="355"/>
      <c r="F368" s="49" t="s">
        <v>192</v>
      </c>
      <c r="G368" s="14">
        <v>0</v>
      </c>
      <c r="H368" s="14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225"/>
      <c r="Z368" s="173"/>
      <c r="AA368" s="225"/>
      <c r="AB368" s="173"/>
      <c r="AC368" s="321"/>
      <c r="AD368" s="321"/>
      <c r="AE368" s="419"/>
      <c r="AF368" s="330"/>
      <c r="AG368" s="298"/>
      <c r="AH368" s="298"/>
      <c r="AI368" s="298"/>
      <c r="AJ368" s="298"/>
      <c r="AK368" s="298"/>
      <c r="AL368" s="298"/>
      <c r="AM368" s="298"/>
      <c r="AN368" s="298"/>
      <c r="AO368" s="242"/>
      <c r="AP368" s="242"/>
    </row>
    <row r="369" spans="2:42" ht="228.75" x14ac:dyDescent="0.65">
      <c r="B369" s="304"/>
      <c r="C369" s="305"/>
      <c r="D369" s="304"/>
      <c r="E369" s="355"/>
      <c r="F369" s="49" t="s">
        <v>193</v>
      </c>
      <c r="G369" s="14">
        <v>0</v>
      </c>
      <c r="H369" s="14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225"/>
      <c r="Z369" s="173"/>
      <c r="AA369" s="225"/>
      <c r="AB369" s="173"/>
      <c r="AC369" s="321"/>
      <c r="AD369" s="321"/>
      <c r="AE369" s="419"/>
      <c r="AF369" s="330"/>
      <c r="AG369" s="298"/>
      <c r="AH369" s="298"/>
      <c r="AI369" s="298"/>
      <c r="AJ369" s="298"/>
      <c r="AK369" s="298"/>
      <c r="AL369" s="298"/>
      <c r="AM369" s="298"/>
      <c r="AN369" s="298"/>
      <c r="AO369" s="242"/>
      <c r="AP369" s="242"/>
    </row>
    <row r="370" spans="2:42" ht="137.25" customHeight="1" x14ac:dyDescent="0.65">
      <c r="B370" s="72"/>
      <c r="C370" s="282" t="s">
        <v>188</v>
      </c>
      <c r="D370" s="282">
        <v>502</v>
      </c>
      <c r="E370" s="383" t="s">
        <v>226</v>
      </c>
      <c r="F370" s="74" t="s">
        <v>4</v>
      </c>
      <c r="G370" s="13">
        <f>Q370</f>
        <v>562805.82999999996</v>
      </c>
      <c r="H370" s="13">
        <f>S370</f>
        <v>562805.82999999996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562805.82999999996</v>
      </c>
      <c r="R370" s="13">
        <v>0</v>
      </c>
      <c r="S370" s="13">
        <v>562805.82999999996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225"/>
      <c r="Z370" s="173"/>
      <c r="AA370" s="225"/>
      <c r="AB370" s="173"/>
      <c r="AC370" s="321"/>
      <c r="AD370" s="321"/>
      <c r="AE370" s="419"/>
      <c r="AF370" s="330"/>
      <c r="AG370" s="298"/>
      <c r="AH370" s="298"/>
      <c r="AI370" s="298"/>
      <c r="AJ370" s="298"/>
      <c r="AK370" s="298"/>
      <c r="AL370" s="298"/>
      <c r="AM370" s="298"/>
      <c r="AN370" s="298"/>
      <c r="AO370" s="242"/>
      <c r="AP370" s="242"/>
    </row>
    <row r="371" spans="2:42" ht="274.5" x14ac:dyDescent="0.65">
      <c r="B371" s="72"/>
      <c r="C371" s="283"/>
      <c r="D371" s="283"/>
      <c r="E371" s="383"/>
      <c r="F371" s="74" t="s">
        <v>13</v>
      </c>
      <c r="G371" s="13">
        <f>Q371</f>
        <v>562805.82999999996</v>
      </c>
      <c r="H371" s="13">
        <f>S371</f>
        <v>562805.82999999996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562805.82999999996</v>
      </c>
      <c r="R371" s="13">
        <v>0</v>
      </c>
      <c r="S371" s="13">
        <v>562805.82999999996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225"/>
      <c r="Z371" s="173"/>
      <c r="AA371" s="225"/>
      <c r="AB371" s="173"/>
      <c r="AC371" s="321"/>
      <c r="AD371" s="321"/>
      <c r="AE371" s="419"/>
      <c r="AF371" s="330"/>
      <c r="AG371" s="298"/>
      <c r="AH371" s="298"/>
      <c r="AI371" s="298"/>
      <c r="AJ371" s="298"/>
      <c r="AK371" s="298"/>
      <c r="AL371" s="298"/>
      <c r="AM371" s="298"/>
      <c r="AN371" s="298"/>
      <c r="AO371" s="242"/>
      <c r="AP371" s="242"/>
    </row>
    <row r="372" spans="2:42" ht="183" x14ac:dyDescent="0.65">
      <c r="B372" s="72"/>
      <c r="C372" s="283"/>
      <c r="D372" s="283"/>
      <c r="E372" s="383"/>
      <c r="F372" s="74" t="s">
        <v>14</v>
      </c>
      <c r="G372" s="14">
        <v>0</v>
      </c>
      <c r="H372" s="14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225"/>
      <c r="Z372" s="173"/>
      <c r="AA372" s="225"/>
      <c r="AB372" s="173"/>
      <c r="AC372" s="321"/>
      <c r="AD372" s="321"/>
      <c r="AE372" s="419"/>
      <c r="AF372" s="330"/>
      <c r="AG372" s="298"/>
      <c r="AH372" s="298"/>
      <c r="AI372" s="298"/>
      <c r="AJ372" s="298"/>
      <c r="AK372" s="298"/>
      <c r="AL372" s="298"/>
      <c r="AM372" s="298"/>
      <c r="AN372" s="298"/>
      <c r="AO372" s="242"/>
      <c r="AP372" s="242"/>
    </row>
    <row r="373" spans="2:42" ht="300.75" customHeight="1" x14ac:dyDescent="0.65">
      <c r="B373" s="72"/>
      <c r="C373" s="283"/>
      <c r="D373" s="283"/>
      <c r="E373" s="383"/>
      <c r="F373" s="74" t="s">
        <v>15</v>
      </c>
      <c r="G373" s="14">
        <v>0</v>
      </c>
      <c r="H373" s="14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225"/>
      <c r="Z373" s="173"/>
      <c r="AA373" s="225"/>
      <c r="AB373" s="173"/>
      <c r="AC373" s="321"/>
      <c r="AD373" s="321"/>
      <c r="AE373" s="419"/>
      <c r="AF373" s="330"/>
      <c r="AG373" s="298"/>
      <c r="AH373" s="298"/>
      <c r="AI373" s="298"/>
      <c r="AJ373" s="298"/>
      <c r="AK373" s="298"/>
      <c r="AL373" s="298"/>
      <c r="AM373" s="298"/>
      <c r="AN373" s="298"/>
      <c r="AO373" s="242"/>
      <c r="AP373" s="242"/>
    </row>
    <row r="374" spans="2:42" ht="250.5" customHeight="1" x14ac:dyDescent="0.65">
      <c r="B374" s="72"/>
      <c r="C374" s="283"/>
      <c r="D374" s="283"/>
      <c r="E374" s="383"/>
      <c r="F374" s="74" t="s">
        <v>189</v>
      </c>
      <c r="G374" s="14">
        <v>0</v>
      </c>
      <c r="H374" s="14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225"/>
      <c r="Z374" s="173"/>
      <c r="AA374" s="225"/>
      <c r="AB374" s="173"/>
      <c r="AC374" s="321"/>
      <c r="AD374" s="321"/>
      <c r="AE374" s="419"/>
      <c r="AF374" s="330"/>
      <c r="AG374" s="298"/>
      <c r="AH374" s="298"/>
      <c r="AI374" s="298"/>
      <c r="AJ374" s="298"/>
      <c r="AK374" s="298"/>
      <c r="AL374" s="298"/>
      <c r="AM374" s="298"/>
      <c r="AN374" s="298"/>
      <c r="AO374" s="242"/>
      <c r="AP374" s="242"/>
    </row>
    <row r="375" spans="2:42" ht="228.75" x14ac:dyDescent="0.65">
      <c r="B375" s="72"/>
      <c r="C375" s="283"/>
      <c r="D375" s="283"/>
      <c r="E375" s="383"/>
      <c r="F375" s="74" t="s">
        <v>190</v>
      </c>
      <c r="G375" s="14">
        <v>0</v>
      </c>
      <c r="H375" s="14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225"/>
      <c r="Z375" s="173"/>
      <c r="AA375" s="225"/>
      <c r="AB375" s="173"/>
      <c r="AC375" s="321"/>
      <c r="AD375" s="321"/>
      <c r="AE375" s="419"/>
      <c r="AF375" s="330"/>
      <c r="AG375" s="298"/>
      <c r="AH375" s="298"/>
      <c r="AI375" s="298"/>
      <c r="AJ375" s="298"/>
      <c r="AK375" s="298"/>
      <c r="AL375" s="298"/>
      <c r="AM375" s="298"/>
      <c r="AN375" s="298"/>
      <c r="AO375" s="242"/>
      <c r="AP375" s="242"/>
    </row>
    <row r="376" spans="2:42" ht="183" x14ac:dyDescent="0.65">
      <c r="B376" s="72"/>
      <c r="C376" s="283"/>
      <c r="D376" s="283"/>
      <c r="E376" s="383"/>
      <c r="F376" s="74" t="s">
        <v>191</v>
      </c>
      <c r="G376" s="14">
        <v>0</v>
      </c>
      <c r="H376" s="14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225"/>
      <c r="Z376" s="173"/>
      <c r="AA376" s="225"/>
      <c r="AB376" s="173"/>
      <c r="AC376" s="321"/>
      <c r="AD376" s="321"/>
      <c r="AE376" s="419"/>
      <c r="AF376" s="330"/>
      <c r="AG376" s="298"/>
      <c r="AH376" s="298"/>
      <c r="AI376" s="298"/>
      <c r="AJ376" s="298"/>
      <c r="AK376" s="298"/>
      <c r="AL376" s="298"/>
      <c r="AM376" s="298"/>
      <c r="AN376" s="298"/>
      <c r="AO376" s="242"/>
      <c r="AP376" s="242"/>
    </row>
    <row r="377" spans="2:42" ht="319.5" customHeight="1" x14ac:dyDescent="0.65">
      <c r="B377" s="72"/>
      <c r="C377" s="283"/>
      <c r="D377" s="283"/>
      <c r="E377" s="383"/>
      <c r="F377" s="74" t="s">
        <v>192</v>
      </c>
      <c r="G377" s="14">
        <v>0</v>
      </c>
      <c r="H377" s="14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225"/>
      <c r="Z377" s="173"/>
      <c r="AA377" s="225"/>
      <c r="AB377" s="173"/>
      <c r="AC377" s="321"/>
      <c r="AD377" s="321"/>
      <c r="AE377" s="419"/>
      <c r="AF377" s="330"/>
      <c r="AG377" s="298"/>
      <c r="AH377" s="298"/>
      <c r="AI377" s="298"/>
      <c r="AJ377" s="298"/>
      <c r="AK377" s="298"/>
      <c r="AL377" s="298"/>
      <c r="AM377" s="298"/>
      <c r="AN377" s="298"/>
      <c r="AO377" s="242"/>
      <c r="AP377" s="242"/>
    </row>
    <row r="378" spans="2:42" ht="228.75" x14ac:dyDescent="0.65">
      <c r="B378" s="72"/>
      <c r="C378" s="284"/>
      <c r="D378" s="284"/>
      <c r="E378" s="383"/>
      <c r="F378" s="74" t="s">
        <v>193</v>
      </c>
      <c r="G378" s="14">
        <v>0</v>
      </c>
      <c r="H378" s="14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225"/>
      <c r="Z378" s="173"/>
      <c r="AA378" s="225"/>
      <c r="AB378" s="173"/>
      <c r="AC378" s="321"/>
      <c r="AD378" s="321"/>
      <c r="AE378" s="419"/>
      <c r="AF378" s="330"/>
      <c r="AG378" s="298"/>
      <c r="AH378" s="298"/>
      <c r="AI378" s="298"/>
      <c r="AJ378" s="298"/>
      <c r="AK378" s="298"/>
      <c r="AL378" s="298"/>
      <c r="AM378" s="298"/>
      <c r="AN378" s="298"/>
      <c r="AO378" s="242"/>
      <c r="AP378" s="242"/>
    </row>
    <row r="379" spans="2:42" ht="143.25" customHeight="1" x14ac:dyDescent="0.65">
      <c r="B379" s="275"/>
      <c r="C379" s="275" t="s">
        <v>77</v>
      </c>
      <c r="D379" s="275">
        <v>502</v>
      </c>
      <c r="E379" s="354" t="s">
        <v>227</v>
      </c>
      <c r="F379" s="49" t="s">
        <v>4</v>
      </c>
      <c r="G379" s="14">
        <f>I379+Q379</f>
        <v>14112737.6</v>
      </c>
      <c r="H379" s="14">
        <v>13522951.6</v>
      </c>
      <c r="I379" s="14">
        <v>589786</v>
      </c>
      <c r="J379" s="14">
        <v>0</v>
      </c>
      <c r="K379" s="14">
        <v>0</v>
      </c>
      <c r="L379" s="14">
        <v>0</v>
      </c>
      <c r="M379" s="14">
        <v>0</v>
      </c>
      <c r="N379" s="14">
        <v>0</v>
      </c>
      <c r="O379" s="14">
        <v>0</v>
      </c>
      <c r="P379" s="14">
        <v>0</v>
      </c>
      <c r="Q379" s="14">
        <v>13522951.6</v>
      </c>
      <c r="R379" s="14">
        <v>0</v>
      </c>
      <c r="S379" s="14">
        <v>13522951.6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225"/>
      <c r="Z379" s="173"/>
      <c r="AA379" s="225"/>
      <c r="AB379" s="173"/>
      <c r="AC379" s="321"/>
      <c r="AD379" s="321"/>
      <c r="AE379" s="419"/>
      <c r="AF379" s="330"/>
      <c r="AG379" s="298"/>
      <c r="AH379" s="298"/>
      <c r="AI379" s="298"/>
      <c r="AJ379" s="298"/>
      <c r="AK379" s="298"/>
      <c r="AL379" s="298"/>
      <c r="AM379" s="298"/>
      <c r="AN379" s="298"/>
      <c r="AO379" s="242"/>
      <c r="AP379" s="242"/>
    </row>
    <row r="380" spans="2:42" ht="274.5" x14ac:dyDescent="0.65">
      <c r="B380" s="304"/>
      <c r="C380" s="304"/>
      <c r="D380" s="304"/>
      <c r="E380" s="355"/>
      <c r="F380" s="49" t="s">
        <v>13</v>
      </c>
      <c r="G380" s="14">
        <f>I380+Q380</f>
        <v>846274.75</v>
      </c>
      <c r="H380" s="14">
        <v>256488.75</v>
      </c>
      <c r="I380" s="14">
        <v>589786</v>
      </c>
      <c r="J380" s="14">
        <v>0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256488.75</v>
      </c>
      <c r="R380" s="14">
        <v>0</v>
      </c>
      <c r="S380" s="14">
        <v>256488.75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225"/>
      <c r="Z380" s="173"/>
      <c r="AA380" s="225"/>
      <c r="AB380" s="173"/>
      <c r="AC380" s="321"/>
      <c r="AD380" s="321"/>
      <c r="AE380" s="419"/>
      <c r="AF380" s="330"/>
      <c r="AG380" s="298"/>
      <c r="AH380" s="298"/>
      <c r="AI380" s="298"/>
      <c r="AJ380" s="298"/>
      <c r="AK380" s="298"/>
      <c r="AL380" s="298"/>
      <c r="AM380" s="298"/>
      <c r="AN380" s="298"/>
      <c r="AO380" s="242"/>
      <c r="AP380" s="242"/>
    </row>
    <row r="381" spans="2:42" ht="183" x14ac:dyDescent="0.65">
      <c r="B381" s="304"/>
      <c r="C381" s="304"/>
      <c r="D381" s="304"/>
      <c r="E381" s="355"/>
      <c r="F381" s="49" t="s">
        <v>14</v>
      </c>
      <c r="G381" s="14">
        <f>Q381</f>
        <v>12567942.85</v>
      </c>
      <c r="H381" s="14">
        <v>12567942.85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0</v>
      </c>
      <c r="P381" s="14">
        <v>0</v>
      </c>
      <c r="Q381" s="14">
        <v>12567942.85</v>
      </c>
      <c r="R381" s="14">
        <v>0</v>
      </c>
      <c r="S381" s="14">
        <v>12567942.85</v>
      </c>
      <c r="T381" s="14">
        <v>0</v>
      </c>
      <c r="U381" s="14">
        <v>0</v>
      </c>
      <c r="V381" s="14">
        <v>0</v>
      </c>
      <c r="W381" s="14">
        <v>0</v>
      </c>
      <c r="X381" s="14">
        <v>0</v>
      </c>
      <c r="Y381" s="225"/>
      <c r="Z381" s="173"/>
      <c r="AA381" s="225"/>
      <c r="AB381" s="173"/>
      <c r="AC381" s="321"/>
      <c r="AD381" s="321"/>
      <c r="AE381" s="419"/>
      <c r="AF381" s="330"/>
      <c r="AG381" s="298"/>
      <c r="AH381" s="298"/>
      <c r="AI381" s="298"/>
      <c r="AJ381" s="298"/>
      <c r="AK381" s="298"/>
      <c r="AL381" s="298"/>
      <c r="AM381" s="298"/>
      <c r="AN381" s="298"/>
      <c r="AO381" s="242"/>
      <c r="AP381" s="242"/>
    </row>
    <row r="382" spans="2:42" ht="310.5" customHeight="1" x14ac:dyDescent="0.65">
      <c r="B382" s="304"/>
      <c r="C382" s="304"/>
      <c r="D382" s="304"/>
      <c r="E382" s="355"/>
      <c r="F382" s="49" t="s">
        <v>15</v>
      </c>
      <c r="G382" s="14">
        <v>0</v>
      </c>
      <c r="H382" s="14">
        <v>0</v>
      </c>
      <c r="I382" s="14">
        <v>0</v>
      </c>
      <c r="J382" s="14">
        <v>0</v>
      </c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  <c r="S382" s="14">
        <v>0</v>
      </c>
      <c r="T382" s="14">
        <v>0</v>
      </c>
      <c r="U382" s="14">
        <v>0</v>
      </c>
      <c r="V382" s="14">
        <v>0</v>
      </c>
      <c r="W382" s="14">
        <v>0</v>
      </c>
      <c r="X382" s="14">
        <v>0</v>
      </c>
      <c r="Y382" s="225"/>
      <c r="Z382" s="173"/>
      <c r="AA382" s="225"/>
      <c r="AB382" s="173"/>
      <c r="AC382" s="321"/>
      <c r="AD382" s="321"/>
      <c r="AE382" s="419"/>
      <c r="AF382" s="330"/>
      <c r="AG382" s="298"/>
      <c r="AH382" s="298"/>
      <c r="AI382" s="298"/>
      <c r="AJ382" s="298"/>
      <c r="AK382" s="298"/>
      <c r="AL382" s="298"/>
      <c r="AM382" s="298"/>
      <c r="AN382" s="298"/>
      <c r="AO382" s="242"/>
      <c r="AP382" s="242"/>
    </row>
    <row r="383" spans="2:42" ht="246.75" customHeight="1" x14ac:dyDescent="0.65">
      <c r="B383" s="304"/>
      <c r="C383" s="304"/>
      <c r="D383" s="304"/>
      <c r="E383" s="355"/>
      <c r="F383" s="74" t="s">
        <v>189</v>
      </c>
      <c r="G383" s="14">
        <f>Q383</f>
        <v>698520</v>
      </c>
      <c r="H383" s="14">
        <v>698520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4">
        <v>698520</v>
      </c>
      <c r="R383" s="14">
        <v>0</v>
      </c>
      <c r="S383" s="14">
        <v>698520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225"/>
      <c r="Z383" s="173"/>
      <c r="AA383" s="225"/>
      <c r="AB383" s="173"/>
      <c r="AC383" s="321"/>
      <c r="AD383" s="321"/>
      <c r="AE383" s="419"/>
      <c r="AF383" s="330"/>
      <c r="AG383" s="298"/>
      <c r="AH383" s="298"/>
      <c r="AI383" s="298"/>
      <c r="AJ383" s="298"/>
      <c r="AK383" s="298"/>
      <c r="AL383" s="298"/>
      <c r="AM383" s="298"/>
      <c r="AN383" s="298"/>
      <c r="AO383" s="242"/>
      <c r="AP383" s="242"/>
    </row>
    <row r="384" spans="2:42" ht="204" customHeight="1" x14ac:dyDescent="0.65">
      <c r="B384" s="304"/>
      <c r="C384" s="304"/>
      <c r="D384" s="304"/>
      <c r="E384" s="355"/>
      <c r="F384" s="49" t="s">
        <v>190</v>
      </c>
      <c r="G384" s="14">
        <v>0</v>
      </c>
      <c r="H384" s="14">
        <v>0</v>
      </c>
      <c r="I384" s="13">
        <v>0</v>
      </c>
      <c r="J384" s="13">
        <v>0</v>
      </c>
      <c r="K384" s="13"/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225"/>
      <c r="Z384" s="173"/>
      <c r="AA384" s="225"/>
      <c r="AB384" s="173"/>
      <c r="AC384" s="321"/>
      <c r="AD384" s="321"/>
      <c r="AE384" s="419"/>
      <c r="AF384" s="330"/>
      <c r="AG384" s="298"/>
      <c r="AH384" s="298"/>
      <c r="AI384" s="298"/>
      <c r="AJ384" s="298"/>
      <c r="AK384" s="298"/>
      <c r="AL384" s="298"/>
      <c r="AM384" s="298"/>
      <c r="AN384" s="298"/>
      <c r="AO384" s="242"/>
      <c r="AP384" s="242"/>
    </row>
    <row r="385" spans="2:42" ht="183" x14ac:dyDescent="0.65">
      <c r="B385" s="304"/>
      <c r="C385" s="304"/>
      <c r="D385" s="304"/>
      <c r="E385" s="355"/>
      <c r="F385" s="49" t="s">
        <v>191</v>
      </c>
      <c r="G385" s="14">
        <v>0</v>
      </c>
      <c r="H385" s="14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225"/>
      <c r="Z385" s="173"/>
      <c r="AA385" s="225"/>
      <c r="AB385" s="173"/>
      <c r="AC385" s="321"/>
      <c r="AD385" s="321"/>
      <c r="AE385" s="419"/>
      <c r="AF385" s="330"/>
      <c r="AG385" s="298"/>
      <c r="AH385" s="298"/>
      <c r="AI385" s="298"/>
      <c r="AJ385" s="298"/>
      <c r="AK385" s="298"/>
      <c r="AL385" s="298"/>
      <c r="AM385" s="298"/>
      <c r="AN385" s="298"/>
      <c r="AO385" s="242"/>
      <c r="AP385" s="242"/>
    </row>
    <row r="386" spans="2:42" ht="292.5" customHeight="1" x14ac:dyDescent="0.65">
      <c r="B386" s="304"/>
      <c r="C386" s="304"/>
      <c r="D386" s="304"/>
      <c r="E386" s="355"/>
      <c r="F386" s="49" t="s">
        <v>192</v>
      </c>
      <c r="G386" s="14">
        <v>0</v>
      </c>
      <c r="H386" s="14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225"/>
      <c r="Z386" s="173"/>
      <c r="AA386" s="225"/>
      <c r="AB386" s="173"/>
      <c r="AC386" s="321"/>
      <c r="AD386" s="321"/>
      <c r="AE386" s="419"/>
      <c r="AF386" s="330"/>
      <c r="AG386" s="298"/>
      <c r="AH386" s="298"/>
      <c r="AI386" s="298"/>
      <c r="AJ386" s="298"/>
      <c r="AK386" s="298"/>
      <c r="AL386" s="298"/>
      <c r="AM386" s="298"/>
      <c r="AN386" s="298"/>
      <c r="AO386" s="242"/>
      <c r="AP386" s="242"/>
    </row>
    <row r="387" spans="2:42" ht="228.75" x14ac:dyDescent="0.65">
      <c r="B387" s="304"/>
      <c r="C387" s="305"/>
      <c r="D387" s="304"/>
      <c r="E387" s="355"/>
      <c r="F387" s="49" t="s">
        <v>193</v>
      </c>
      <c r="G387" s="14">
        <v>0</v>
      </c>
      <c r="H387" s="14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225"/>
      <c r="Z387" s="173"/>
      <c r="AA387" s="225"/>
      <c r="AB387" s="173"/>
      <c r="AC387" s="321"/>
      <c r="AD387" s="321"/>
      <c r="AE387" s="419"/>
      <c r="AF387" s="330"/>
      <c r="AG387" s="298"/>
      <c r="AH387" s="298"/>
      <c r="AI387" s="298"/>
      <c r="AJ387" s="298"/>
      <c r="AK387" s="298"/>
      <c r="AL387" s="298"/>
      <c r="AM387" s="298"/>
      <c r="AN387" s="298"/>
      <c r="AO387" s="242"/>
      <c r="AP387" s="242"/>
    </row>
    <row r="388" spans="2:42" ht="90.75" customHeight="1" x14ac:dyDescent="0.65">
      <c r="B388" s="72"/>
      <c r="C388" s="282" t="s">
        <v>194</v>
      </c>
      <c r="D388" s="282">
        <v>502</v>
      </c>
      <c r="E388" s="285" t="s">
        <v>227</v>
      </c>
      <c r="F388" s="74" t="s">
        <v>4</v>
      </c>
      <c r="G388" s="14">
        <v>50000</v>
      </c>
      <c r="H388" s="14">
        <v>50000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50000</v>
      </c>
      <c r="R388" s="13">
        <v>0</v>
      </c>
      <c r="S388" s="13">
        <v>50000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225"/>
      <c r="Z388" s="173"/>
      <c r="AA388" s="225"/>
      <c r="AB388" s="173"/>
      <c r="AC388" s="321"/>
      <c r="AD388" s="321"/>
      <c r="AE388" s="419"/>
      <c r="AF388" s="330"/>
      <c r="AG388" s="298"/>
      <c r="AH388" s="298"/>
      <c r="AI388" s="298"/>
      <c r="AJ388" s="298"/>
      <c r="AK388" s="298"/>
      <c r="AL388" s="298"/>
      <c r="AM388" s="298"/>
      <c r="AN388" s="298"/>
      <c r="AO388" s="242"/>
      <c r="AP388" s="242"/>
    </row>
    <row r="389" spans="2:42" ht="274.5" x14ac:dyDescent="0.65">
      <c r="B389" s="72"/>
      <c r="C389" s="283"/>
      <c r="D389" s="283"/>
      <c r="E389" s="286"/>
      <c r="F389" s="74" t="s">
        <v>13</v>
      </c>
      <c r="G389" s="14">
        <v>50000</v>
      </c>
      <c r="H389" s="14">
        <v>50000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50000</v>
      </c>
      <c r="R389" s="13">
        <v>0</v>
      </c>
      <c r="S389" s="13">
        <v>50000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225"/>
      <c r="Z389" s="173"/>
      <c r="AA389" s="225"/>
      <c r="AB389" s="173"/>
      <c r="AC389" s="321"/>
      <c r="AD389" s="321"/>
      <c r="AE389" s="419"/>
      <c r="AF389" s="330"/>
      <c r="AG389" s="298"/>
      <c r="AH389" s="298"/>
      <c r="AI389" s="298"/>
      <c r="AJ389" s="298"/>
      <c r="AK389" s="298"/>
      <c r="AL389" s="298"/>
      <c r="AM389" s="298"/>
      <c r="AN389" s="298"/>
      <c r="AO389" s="242"/>
      <c r="AP389" s="242"/>
    </row>
    <row r="390" spans="2:42" ht="183" x14ac:dyDescent="0.65">
      <c r="B390" s="72"/>
      <c r="C390" s="283"/>
      <c r="D390" s="283"/>
      <c r="E390" s="286"/>
      <c r="F390" s="74" t="s">
        <v>14</v>
      </c>
      <c r="G390" s="14">
        <v>0</v>
      </c>
      <c r="H390" s="14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225"/>
      <c r="Z390" s="173"/>
      <c r="AA390" s="225"/>
      <c r="AB390" s="173"/>
      <c r="AC390" s="321"/>
      <c r="AD390" s="321"/>
      <c r="AE390" s="419"/>
      <c r="AF390" s="330"/>
      <c r="AG390" s="298"/>
      <c r="AH390" s="298"/>
      <c r="AI390" s="298"/>
      <c r="AJ390" s="298"/>
      <c r="AK390" s="298"/>
      <c r="AL390" s="298"/>
      <c r="AM390" s="298"/>
      <c r="AN390" s="298"/>
      <c r="AO390" s="273"/>
      <c r="AP390" s="273"/>
    </row>
    <row r="391" spans="2:42" ht="274.5" x14ac:dyDescent="0.65">
      <c r="B391" s="72"/>
      <c r="C391" s="283"/>
      <c r="D391" s="283"/>
      <c r="E391" s="286"/>
      <c r="F391" s="74" t="s">
        <v>15</v>
      </c>
      <c r="G391" s="14">
        <v>0</v>
      </c>
      <c r="H391" s="14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225"/>
      <c r="Z391" s="173"/>
      <c r="AA391" s="225"/>
      <c r="AB391" s="173"/>
      <c r="AC391" s="321"/>
      <c r="AD391" s="321"/>
      <c r="AE391" s="419"/>
      <c r="AF391" s="330"/>
      <c r="AG391" s="298"/>
      <c r="AH391" s="298"/>
      <c r="AI391" s="298"/>
      <c r="AJ391" s="298"/>
      <c r="AK391" s="298"/>
      <c r="AL391" s="298"/>
      <c r="AM391" s="298"/>
      <c r="AN391" s="298"/>
      <c r="AO391" s="273"/>
      <c r="AP391" s="273"/>
    </row>
    <row r="392" spans="2:42" ht="183" x14ac:dyDescent="0.65">
      <c r="B392" s="72"/>
      <c r="C392" s="283"/>
      <c r="D392" s="283"/>
      <c r="E392" s="286"/>
      <c r="F392" s="74" t="s">
        <v>189</v>
      </c>
      <c r="G392" s="14">
        <v>0</v>
      </c>
      <c r="H392" s="14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225"/>
      <c r="Z392" s="173"/>
      <c r="AA392" s="225"/>
      <c r="AB392" s="173"/>
      <c r="AC392" s="321"/>
      <c r="AD392" s="321"/>
      <c r="AE392" s="419"/>
      <c r="AF392" s="330"/>
      <c r="AG392" s="298"/>
      <c r="AH392" s="298"/>
      <c r="AI392" s="298"/>
      <c r="AJ392" s="298"/>
      <c r="AK392" s="298"/>
      <c r="AL392" s="298"/>
      <c r="AM392" s="298"/>
      <c r="AN392" s="298"/>
      <c r="AO392" s="273"/>
      <c r="AP392" s="273"/>
    </row>
    <row r="393" spans="2:42" ht="228.75" x14ac:dyDescent="0.65">
      <c r="B393" s="72"/>
      <c r="C393" s="283"/>
      <c r="D393" s="283"/>
      <c r="E393" s="286"/>
      <c r="F393" s="74" t="s">
        <v>190</v>
      </c>
      <c r="G393" s="14">
        <v>0</v>
      </c>
      <c r="H393" s="14">
        <v>0</v>
      </c>
      <c r="I393" s="13">
        <v>0</v>
      </c>
      <c r="J393" s="13">
        <v>0</v>
      </c>
      <c r="K393" s="13"/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225"/>
      <c r="Z393" s="173"/>
      <c r="AA393" s="225"/>
      <c r="AB393" s="173"/>
      <c r="AC393" s="321"/>
      <c r="AD393" s="321"/>
      <c r="AE393" s="419"/>
      <c r="AF393" s="330"/>
      <c r="AG393" s="298"/>
      <c r="AH393" s="298"/>
      <c r="AI393" s="298"/>
      <c r="AJ393" s="298"/>
      <c r="AK393" s="298"/>
      <c r="AL393" s="298"/>
      <c r="AM393" s="298"/>
      <c r="AN393" s="298"/>
      <c r="AO393" s="273"/>
      <c r="AP393" s="273"/>
    </row>
    <row r="394" spans="2:42" ht="183" x14ac:dyDescent="0.65">
      <c r="B394" s="72"/>
      <c r="C394" s="283"/>
      <c r="D394" s="283"/>
      <c r="E394" s="286"/>
      <c r="F394" s="74" t="s">
        <v>191</v>
      </c>
      <c r="G394" s="14">
        <v>0</v>
      </c>
      <c r="H394" s="14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225"/>
      <c r="Z394" s="173"/>
      <c r="AA394" s="225"/>
      <c r="AB394" s="173"/>
      <c r="AC394" s="321"/>
      <c r="AD394" s="321"/>
      <c r="AE394" s="419"/>
      <c r="AF394" s="330"/>
      <c r="AG394" s="298"/>
      <c r="AH394" s="298"/>
      <c r="AI394" s="298"/>
      <c r="AJ394" s="298"/>
      <c r="AK394" s="298"/>
      <c r="AL394" s="298"/>
      <c r="AM394" s="298"/>
      <c r="AN394" s="298"/>
      <c r="AO394" s="273"/>
      <c r="AP394" s="273"/>
    </row>
    <row r="395" spans="2:42" ht="274.5" x14ac:dyDescent="0.65">
      <c r="B395" s="72"/>
      <c r="C395" s="283"/>
      <c r="D395" s="283"/>
      <c r="E395" s="286"/>
      <c r="F395" s="74" t="s">
        <v>192</v>
      </c>
      <c r="G395" s="14">
        <v>0</v>
      </c>
      <c r="H395" s="14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225"/>
      <c r="Z395" s="173"/>
      <c r="AA395" s="225"/>
      <c r="AB395" s="173"/>
      <c r="AC395" s="321"/>
      <c r="AD395" s="321"/>
      <c r="AE395" s="419"/>
      <c r="AF395" s="330"/>
      <c r="AG395" s="298"/>
      <c r="AH395" s="298"/>
      <c r="AI395" s="298"/>
      <c r="AJ395" s="298"/>
      <c r="AK395" s="298"/>
      <c r="AL395" s="298"/>
      <c r="AM395" s="298"/>
      <c r="AN395" s="298"/>
      <c r="AO395" s="273"/>
      <c r="AP395" s="273"/>
    </row>
    <row r="396" spans="2:42" ht="228.75" x14ac:dyDescent="0.65">
      <c r="B396" s="72"/>
      <c r="C396" s="284"/>
      <c r="D396" s="284"/>
      <c r="E396" s="287"/>
      <c r="F396" s="74" t="s">
        <v>193</v>
      </c>
      <c r="G396" s="14">
        <v>0</v>
      </c>
      <c r="H396" s="14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225"/>
      <c r="Z396" s="173"/>
      <c r="AA396" s="225"/>
      <c r="AB396" s="173"/>
      <c r="AC396" s="321"/>
      <c r="AD396" s="321"/>
      <c r="AE396" s="419"/>
      <c r="AF396" s="330"/>
      <c r="AG396" s="298"/>
      <c r="AH396" s="298"/>
      <c r="AI396" s="298"/>
      <c r="AJ396" s="298"/>
      <c r="AK396" s="298"/>
      <c r="AL396" s="298"/>
      <c r="AM396" s="298"/>
      <c r="AN396" s="298"/>
      <c r="AO396" s="273"/>
      <c r="AP396" s="273"/>
    </row>
    <row r="397" spans="2:42" ht="109.5" customHeight="1" x14ac:dyDescent="0.65">
      <c r="B397" s="72"/>
      <c r="C397" s="282" t="s">
        <v>195</v>
      </c>
      <c r="D397" s="282">
        <v>502</v>
      </c>
      <c r="E397" s="285" t="s">
        <v>227</v>
      </c>
      <c r="F397" s="74" t="s">
        <v>4</v>
      </c>
      <c r="G397" s="14">
        <v>280960</v>
      </c>
      <c r="H397" s="14">
        <v>75800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>
        <v>280960</v>
      </c>
      <c r="R397" s="13">
        <v>0</v>
      </c>
      <c r="S397" s="13">
        <v>75800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225"/>
      <c r="Z397" s="173"/>
      <c r="AA397" s="225"/>
      <c r="AB397" s="173"/>
      <c r="AC397" s="321"/>
      <c r="AD397" s="321"/>
      <c r="AE397" s="419"/>
      <c r="AF397" s="330"/>
      <c r="AG397" s="298"/>
      <c r="AH397" s="298"/>
      <c r="AI397" s="298"/>
      <c r="AJ397" s="298"/>
      <c r="AK397" s="298"/>
      <c r="AL397" s="298"/>
      <c r="AM397" s="298"/>
      <c r="AN397" s="298"/>
      <c r="AO397" s="273"/>
      <c r="AP397" s="273"/>
    </row>
    <row r="398" spans="2:42" ht="274.5" x14ac:dyDescent="0.65">
      <c r="B398" s="72"/>
      <c r="C398" s="283"/>
      <c r="D398" s="283"/>
      <c r="E398" s="286"/>
      <c r="F398" s="74" t="s">
        <v>13</v>
      </c>
      <c r="G398" s="14">
        <v>280960</v>
      </c>
      <c r="H398" s="14">
        <v>75800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280960</v>
      </c>
      <c r="R398" s="13">
        <v>0</v>
      </c>
      <c r="S398" s="13">
        <v>75800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225"/>
      <c r="Z398" s="173"/>
      <c r="AA398" s="225"/>
      <c r="AB398" s="173"/>
      <c r="AC398" s="321"/>
      <c r="AD398" s="321"/>
      <c r="AE398" s="419"/>
      <c r="AF398" s="330"/>
      <c r="AG398" s="298"/>
      <c r="AH398" s="298"/>
      <c r="AI398" s="298"/>
      <c r="AJ398" s="298"/>
      <c r="AK398" s="298"/>
      <c r="AL398" s="298"/>
      <c r="AM398" s="298"/>
      <c r="AN398" s="298"/>
      <c r="AO398" s="273"/>
      <c r="AP398" s="273"/>
    </row>
    <row r="399" spans="2:42" ht="183" x14ac:dyDescent="0.65">
      <c r="B399" s="72"/>
      <c r="C399" s="283"/>
      <c r="D399" s="283"/>
      <c r="E399" s="286"/>
      <c r="F399" s="74" t="s">
        <v>14</v>
      </c>
      <c r="G399" s="14">
        <v>0</v>
      </c>
      <c r="H399" s="14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225"/>
      <c r="Z399" s="173"/>
      <c r="AA399" s="225"/>
      <c r="AB399" s="173"/>
      <c r="AC399" s="321"/>
      <c r="AD399" s="321"/>
      <c r="AE399" s="419"/>
      <c r="AF399" s="330"/>
      <c r="AG399" s="298"/>
      <c r="AH399" s="298"/>
      <c r="AI399" s="298"/>
      <c r="AJ399" s="298"/>
      <c r="AK399" s="298"/>
      <c r="AL399" s="298"/>
      <c r="AM399" s="298"/>
      <c r="AN399" s="298"/>
      <c r="AO399" s="273"/>
      <c r="AP399" s="273"/>
    </row>
    <row r="400" spans="2:42" ht="274.5" x14ac:dyDescent="0.65">
      <c r="B400" s="72"/>
      <c r="C400" s="283"/>
      <c r="D400" s="283"/>
      <c r="E400" s="286"/>
      <c r="F400" s="74" t="s">
        <v>15</v>
      </c>
      <c r="G400" s="14">
        <v>0</v>
      </c>
      <c r="H400" s="14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225"/>
      <c r="Z400" s="173"/>
      <c r="AA400" s="225"/>
      <c r="AB400" s="173"/>
      <c r="AC400" s="321"/>
      <c r="AD400" s="321"/>
      <c r="AE400" s="419"/>
      <c r="AF400" s="330"/>
      <c r="AG400" s="298"/>
      <c r="AH400" s="298"/>
      <c r="AI400" s="298"/>
      <c r="AJ400" s="298"/>
      <c r="AK400" s="298"/>
      <c r="AL400" s="298"/>
      <c r="AM400" s="298"/>
      <c r="AN400" s="298"/>
      <c r="AO400" s="273"/>
      <c r="AP400" s="273"/>
    </row>
    <row r="401" spans="2:42" ht="183" x14ac:dyDescent="0.65">
      <c r="B401" s="72"/>
      <c r="C401" s="283"/>
      <c r="D401" s="283"/>
      <c r="E401" s="286"/>
      <c r="F401" s="74" t="s">
        <v>189</v>
      </c>
      <c r="G401" s="14">
        <v>0</v>
      </c>
      <c r="H401" s="14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225"/>
      <c r="Z401" s="173"/>
      <c r="AA401" s="225"/>
      <c r="AB401" s="173"/>
      <c r="AC401" s="321"/>
      <c r="AD401" s="321"/>
      <c r="AE401" s="419"/>
      <c r="AF401" s="330"/>
      <c r="AG401" s="298"/>
      <c r="AH401" s="298"/>
      <c r="AI401" s="298"/>
      <c r="AJ401" s="298"/>
      <c r="AK401" s="298"/>
      <c r="AL401" s="298"/>
      <c r="AM401" s="298"/>
      <c r="AN401" s="298"/>
      <c r="AO401" s="273"/>
      <c r="AP401" s="273"/>
    </row>
    <row r="402" spans="2:42" ht="228.75" x14ac:dyDescent="0.65">
      <c r="B402" s="72"/>
      <c r="C402" s="283"/>
      <c r="D402" s="283"/>
      <c r="E402" s="286"/>
      <c r="F402" s="74" t="s">
        <v>190</v>
      </c>
      <c r="G402" s="14">
        <v>0</v>
      </c>
      <c r="H402" s="14">
        <v>0</v>
      </c>
      <c r="I402" s="13">
        <v>0</v>
      </c>
      <c r="J402" s="13">
        <v>0</v>
      </c>
      <c r="K402" s="13"/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225"/>
      <c r="Z402" s="173"/>
      <c r="AA402" s="225"/>
      <c r="AB402" s="173"/>
      <c r="AC402" s="321"/>
      <c r="AD402" s="321"/>
      <c r="AE402" s="419"/>
      <c r="AF402" s="330"/>
      <c r="AG402" s="298"/>
      <c r="AH402" s="298"/>
      <c r="AI402" s="298"/>
      <c r="AJ402" s="298"/>
      <c r="AK402" s="298"/>
      <c r="AL402" s="298"/>
      <c r="AM402" s="298"/>
      <c r="AN402" s="298"/>
      <c r="AO402" s="273"/>
      <c r="AP402" s="273"/>
    </row>
    <row r="403" spans="2:42" ht="183" x14ac:dyDescent="0.65">
      <c r="B403" s="72"/>
      <c r="C403" s="283"/>
      <c r="D403" s="283"/>
      <c r="E403" s="286"/>
      <c r="F403" s="74" t="s">
        <v>191</v>
      </c>
      <c r="G403" s="14">
        <v>0</v>
      </c>
      <c r="H403" s="14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225"/>
      <c r="Z403" s="173"/>
      <c r="AA403" s="225"/>
      <c r="AB403" s="173"/>
      <c r="AC403" s="321"/>
      <c r="AD403" s="321"/>
      <c r="AE403" s="419"/>
      <c r="AF403" s="330"/>
      <c r="AG403" s="298"/>
      <c r="AH403" s="298"/>
      <c r="AI403" s="298"/>
      <c r="AJ403" s="298"/>
      <c r="AK403" s="298"/>
      <c r="AL403" s="298"/>
      <c r="AM403" s="298"/>
      <c r="AN403" s="298"/>
      <c r="AO403" s="273"/>
      <c r="AP403" s="273"/>
    </row>
    <row r="404" spans="2:42" ht="274.5" x14ac:dyDescent="0.65">
      <c r="B404" s="72"/>
      <c r="C404" s="283"/>
      <c r="D404" s="283"/>
      <c r="E404" s="286"/>
      <c r="F404" s="74" t="s">
        <v>192</v>
      </c>
      <c r="G404" s="14">
        <v>0</v>
      </c>
      <c r="H404" s="14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225"/>
      <c r="Z404" s="173"/>
      <c r="AA404" s="225"/>
      <c r="AB404" s="173"/>
      <c r="AC404" s="321"/>
      <c r="AD404" s="321"/>
      <c r="AE404" s="419"/>
      <c r="AF404" s="330"/>
      <c r="AG404" s="298"/>
      <c r="AH404" s="298"/>
      <c r="AI404" s="298"/>
      <c r="AJ404" s="298"/>
      <c r="AK404" s="298"/>
      <c r="AL404" s="298"/>
      <c r="AM404" s="298"/>
      <c r="AN404" s="298"/>
      <c r="AO404" s="273"/>
      <c r="AP404" s="273"/>
    </row>
    <row r="405" spans="2:42" ht="228.75" x14ac:dyDescent="0.65">
      <c r="B405" s="72"/>
      <c r="C405" s="284"/>
      <c r="D405" s="284"/>
      <c r="E405" s="287"/>
      <c r="F405" s="74" t="s">
        <v>193</v>
      </c>
      <c r="G405" s="14">
        <v>0</v>
      </c>
      <c r="H405" s="14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225"/>
      <c r="Z405" s="173"/>
      <c r="AA405" s="225"/>
      <c r="AB405" s="173"/>
      <c r="AC405" s="321"/>
      <c r="AD405" s="321"/>
      <c r="AE405" s="419"/>
      <c r="AF405" s="330"/>
      <c r="AG405" s="298"/>
      <c r="AH405" s="298"/>
      <c r="AI405" s="298"/>
      <c r="AJ405" s="298"/>
      <c r="AK405" s="298"/>
      <c r="AL405" s="298"/>
      <c r="AM405" s="298"/>
      <c r="AN405" s="298"/>
      <c r="AO405" s="273"/>
      <c r="AP405" s="273"/>
    </row>
    <row r="406" spans="2:42" ht="118.5" customHeight="1" x14ac:dyDescent="0.65">
      <c r="B406" s="275"/>
      <c r="C406" s="275" t="s">
        <v>78</v>
      </c>
      <c r="D406" s="275">
        <v>502</v>
      </c>
      <c r="E406" s="354" t="s">
        <v>173</v>
      </c>
      <c r="F406" s="49" t="s">
        <v>4</v>
      </c>
      <c r="G406" s="14">
        <v>45354560</v>
      </c>
      <c r="H406" s="14">
        <v>45354550</v>
      </c>
      <c r="I406" s="13">
        <v>45354560</v>
      </c>
      <c r="J406" s="13">
        <v>0</v>
      </c>
      <c r="K406" s="13">
        <v>45354550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225"/>
      <c r="Z406" s="173"/>
      <c r="AA406" s="225"/>
      <c r="AB406" s="173"/>
      <c r="AC406" s="321"/>
      <c r="AD406" s="321"/>
      <c r="AE406" s="419"/>
      <c r="AF406" s="330"/>
      <c r="AG406" s="298"/>
      <c r="AH406" s="298"/>
      <c r="AI406" s="298"/>
      <c r="AJ406" s="298"/>
      <c r="AK406" s="298"/>
      <c r="AL406" s="298"/>
      <c r="AM406" s="298"/>
      <c r="AN406" s="298"/>
      <c r="AO406" s="273"/>
      <c r="AP406" s="273"/>
    </row>
    <row r="407" spans="2:42" ht="245.25" customHeight="1" x14ac:dyDescent="0.65">
      <c r="B407" s="304"/>
      <c r="C407" s="304"/>
      <c r="D407" s="304"/>
      <c r="E407" s="355"/>
      <c r="F407" s="49" t="s">
        <v>13</v>
      </c>
      <c r="G407" s="14">
        <v>0</v>
      </c>
      <c r="H407" s="14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225"/>
      <c r="Z407" s="173"/>
      <c r="AA407" s="225"/>
      <c r="AB407" s="173"/>
      <c r="AC407" s="321"/>
      <c r="AD407" s="321"/>
      <c r="AE407" s="419"/>
      <c r="AF407" s="330"/>
      <c r="AG407" s="298"/>
      <c r="AH407" s="298"/>
      <c r="AI407" s="298"/>
      <c r="AJ407" s="298"/>
      <c r="AK407" s="298"/>
      <c r="AL407" s="298"/>
      <c r="AM407" s="298"/>
      <c r="AN407" s="298"/>
      <c r="AO407" s="273"/>
      <c r="AP407" s="273"/>
    </row>
    <row r="408" spans="2:42" ht="219.75" customHeight="1" x14ac:dyDescent="0.65">
      <c r="B408" s="304"/>
      <c r="C408" s="304"/>
      <c r="D408" s="304"/>
      <c r="E408" s="355"/>
      <c r="F408" s="49" t="s">
        <v>14</v>
      </c>
      <c r="G408" s="14">
        <v>43086832</v>
      </c>
      <c r="H408" s="14">
        <v>43086822.5</v>
      </c>
      <c r="I408" s="13">
        <v>43086832</v>
      </c>
      <c r="J408" s="13">
        <v>0</v>
      </c>
      <c r="K408" s="13">
        <v>43086822.5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225"/>
      <c r="Z408" s="173"/>
      <c r="AA408" s="225"/>
      <c r="AB408" s="173"/>
      <c r="AC408" s="321"/>
      <c r="AD408" s="321"/>
      <c r="AE408" s="419"/>
      <c r="AF408" s="330"/>
      <c r="AG408" s="298"/>
      <c r="AH408" s="298"/>
      <c r="AI408" s="298"/>
      <c r="AJ408" s="298"/>
      <c r="AK408" s="298"/>
      <c r="AL408" s="298"/>
      <c r="AM408" s="298"/>
      <c r="AN408" s="298"/>
      <c r="AO408" s="273"/>
      <c r="AP408" s="273"/>
    </row>
    <row r="409" spans="2:42" ht="294.75" customHeight="1" x14ac:dyDescent="0.65">
      <c r="B409" s="304"/>
      <c r="C409" s="304"/>
      <c r="D409" s="304"/>
      <c r="E409" s="355"/>
      <c r="F409" s="49" t="s">
        <v>15</v>
      </c>
      <c r="G409" s="14">
        <v>2267728</v>
      </c>
      <c r="H409" s="14">
        <v>2267727.5</v>
      </c>
      <c r="I409" s="13">
        <v>2267728</v>
      </c>
      <c r="J409" s="13">
        <v>0</v>
      </c>
      <c r="K409" s="13">
        <v>2267727.5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225"/>
      <c r="Z409" s="173"/>
      <c r="AA409" s="225"/>
      <c r="AB409" s="173"/>
      <c r="AC409" s="321"/>
      <c r="AD409" s="321"/>
      <c r="AE409" s="419"/>
      <c r="AF409" s="330"/>
      <c r="AG409" s="298"/>
      <c r="AH409" s="298"/>
      <c r="AI409" s="298"/>
      <c r="AJ409" s="298"/>
      <c r="AK409" s="298"/>
      <c r="AL409" s="298"/>
      <c r="AM409" s="298"/>
      <c r="AN409" s="298"/>
      <c r="AO409" s="274"/>
      <c r="AP409" s="274"/>
    </row>
    <row r="410" spans="2:42" ht="264.75" customHeight="1" x14ac:dyDescent="0.65">
      <c r="B410" s="304"/>
      <c r="C410" s="304"/>
      <c r="D410" s="304"/>
      <c r="E410" s="355"/>
      <c r="F410" s="74" t="s">
        <v>189</v>
      </c>
      <c r="G410" s="14">
        <v>0</v>
      </c>
      <c r="H410" s="14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225"/>
      <c r="Z410" s="173"/>
      <c r="AA410" s="225"/>
      <c r="AB410" s="173"/>
      <c r="AC410" s="321"/>
      <c r="AD410" s="321"/>
      <c r="AE410" s="419"/>
      <c r="AF410" s="330"/>
      <c r="AG410" s="298"/>
      <c r="AH410" s="298"/>
      <c r="AI410" s="298"/>
      <c r="AJ410" s="298"/>
      <c r="AK410" s="298"/>
      <c r="AL410" s="298"/>
      <c r="AM410" s="298"/>
      <c r="AN410" s="298"/>
      <c r="AO410" s="272"/>
      <c r="AP410" s="272"/>
    </row>
    <row r="411" spans="2:42" ht="183" customHeight="1" x14ac:dyDescent="0.65">
      <c r="B411" s="304"/>
      <c r="C411" s="304"/>
      <c r="D411" s="304"/>
      <c r="E411" s="355"/>
      <c r="F411" s="49" t="s">
        <v>190</v>
      </c>
      <c r="G411" s="14">
        <v>0</v>
      </c>
      <c r="H411" s="14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225"/>
      <c r="Z411" s="173"/>
      <c r="AA411" s="225"/>
      <c r="AB411" s="173"/>
      <c r="AC411" s="321"/>
      <c r="AD411" s="321"/>
      <c r="AE411" s="419"/>
      <c r="AF411" s="330"/>
      <c r="AG411" s="298"/>
      <c r="AH411" s="298"/>
      <c r="AI411" s="298"/>
      <c r="AJ411" s="298"/>
      <c r="AK411" s="298"/>
      <c r="AL411" s="298"/>
      <c r="AM411" s="298"/>
      <c r="AN411" s="298"/>
      <c r="AO411" s="273"/>
      <c r="AP411" s="273"/>
    </row>
    <row r="412" spans="2:42" ht="154.5" customHeight="1" x14ac:dyDescent="0.65">
      <c r="B412" s="304"/>
      <c r="C412" s="304"/>
      <c r="D412" s="304"/>
      <c r="E412" s="355"/>
      <c r="F412" s="49" t="s">
        <v>191</v>
      </c>
      <c r="G412" s="14">
        <v>0</v>
      </c>
      <c r="H412" s="14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225"/>
      <c r="Z412" s="173"/>
      <c r="AA412" s="225"/>
      <c r="AB412" s="173"/>
      <c r="AC412" s="321"/>
      <c r="AD412" s="321"/>
      <c r="AE412" s="419"/>
      <c r="AF412" s="330"/>
      <c r="AG412" s="298"/>
      <c r="AH412" s="298"/>
      <c r="AI412" s="298"/>
      <c r="AJ412" s="298"/>
      <c r="AK412" s="298"/>
      <c r="AL412" s="298"/>
      <c r="AM412" s="298"/>
      <c r="AN412" s="298"/>
      <c r="AO412" s="273"/>
      <c r="AP412" s="273"/>
    </row>
    <row r="413" spans="2:42" ht="288" customHeight="1" x14ac:dyDescent="0.65">
      <c r="B413" s="304"/>
      <c r="C413" s="304"/>
      <c r="D413" s="304"/>
      <c r="E413" s="355"/>
      <c r="F413" s="49" t="s">
        <v>192</v>
      </c>
      <c r="G413" s="14">
        <v>0</v>
      </c>
      <c r="H413" s="14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225"/>
      <c r="Z413" s="173"/>
      <c r="AA413" s="225"/>
      <c r="AB413" s="173"/>
      <c r="AC413" s="321"/>
      <c r="AD413" s="321"/>
      <c r="AE413" s="419"/>
      <c r="AF413" s="330"/>
      <c r="AG413" s="298"/>
      <c r="AH413" s="298"/>
      <c r="AI413" s="298"/>
      <c r="AJ413" s="298"/>
      <c r="AK413" s="298"/>
      <c r="AL413" s="298"/>
      <c r="AM413" s="298"/>
      <c r="AN413" s="298"/>
      <c r="AO413" s="273"/>
      <c r="AP413" s="273"/>
    </row>
    <row r="414" spans="2:42" ht="215.25" customHeight="1" x14ac:dyDescent="0.65">
      <c r="B414" s="305"/>
      <c r="C414" s="305"/>
      <c r="D414" s="305"/>
      <c r="E414" s="356"/>
      <c r="F414" s="49" t="s">
        <v>193</v>
      </c>
      <c r="G414" s="14">
        <v>0</v>
      </c>
      <c r="H414" s="14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225"/>
      <c r="Z414" s="173"/>
      <c r="AA414" s="225"/>
      <c r="AB414" s="173"/>
      <c r="AC414" s="321"/>
      <c r="AD414" s="321"/>
      <c r="AE414" s="419"/>
      <c r="AF414" s="330"/>
      <c r="AG414" s="298"/>
      <c r="AH414" s="298"/>
      <c r="AI414" s="298"/>
      <c r="AJ414" s="298"/>
      <c r="AK414" s="298"/>
      <c r="AL414" s="298"/>
      <c r="AM414" s="298"/>
      <c r="AN414" s="298"/>
      <c r="AO414" s="273"/>
      <c r="AP414" s="273"/>
    </row>
    <row r="415" spans="2:42" ht="141" customHeight="1" x14ac:dyDescent="0.65">
      <c r="B415" s="39"/>
      <c r="C415" s="275" t="s">
        <v>79</v>
      </c>
      <c r="D415" s="275">
        <v>502</v>
      </c>
      <c r="E415" s="354" t="s">
        <v>174</v>
      </c>
      <c r="F415" s="49" t="s">
        <v>4</v>
      </c>
      <c r="G415" s="13">
        <v>73648.320000000007</v>
      </c>
      <c r="H415" s="13">
        <v>73648.320000000007</v>
      </c>
      <c r="I415" s="17">
        <v>73648.320000000007</v>
      </c>
      <c r="J415" s="17">
        <v>0</v>
      </c>
      <c r="K415" s="17">
        <v>73648.320000000007</v>
      </c>
      <c r="L415" s="17">
        <v>0</v>
      </c>
      <c r="M415" s="13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225"/>
      <c r="Z415" s="173"/>
      <c r="AA415" s="225"/>
      <c r="AB415" s="173"/>
      <c r="AC415" s="321"/>
      <c r="AD415" s="321"/>
      <c r="AE415" s="419"/>
      <c r="AF415" s="330"/>
      <c r="AG415" s="298"/>
      <c r="AH415" s="298"/>
      <c r="AI415" s="298"/>
      <c r="AJ415" s="298"/>
      <c r="AK415" s="298"/>
      <c r="AL415" s="298"/>
      <c r="AM415" s="298"/>
      <c r="AN415" s="298"/>
      <c r="AO415" s="273"/>
      <c r="AP415" s="273"/>
    </row>
    <row r="416" spans="2:42" ht="243" customHeight="1" x14ac:dyDescent="0.65">
      <c r="B416" s="39"/>
      <c r="C416" s="304"/>
      <c r="D416" s="304"/>
      <c r="E416" s="355"/>
      <c r="F416" s="49" t="s">
        <v>13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225"/>
      <c r="Z416" s="173"/>
      <c r="AA416" s="225"/>
      <c r="AB416" s="173"/>
      <c r="AC416" s="321"/>
      <c r="AD416" s="321"/>
      <c r="AE416" s="419"/>
      <c r="AF416" s="330"/>
      <c r="AG416" s="298"/>
      <c r="AH416" s="298"/>
      <c r="AI416" s="298"/>
      <c r="AJ416" s="298"/>
      <c r="AK416" s="298"/>
      <c r="AL416" s="298"/>
      <c r="AM416" s="298"/>
      <c r="AN416" s="298"/>
      <c r="AO416" s="273"/>
      <c r="AP416" s="273"/>
    </row>
    <row r="417" spans="2:42" ht="182.25" customHeight="1" x14ac:dyDescent="0.65">
      <c r="B417" s="39"/>
      <c r="C417" s="304"/>
      <c r="D417" s="304"/>
      <c r="E417" s="355"/>
      <c r="F417" s="49" t="s">
        <v>14</v>
      </c>
      <c r="G417" s="14">
        <v>0</v>
      </c>
      <c r="H417" s="14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225"/>
      <c r="Z417" s="173"/>
      <c r="AA417" s="225"/>
      <c r="AB417" s="173"/>
      <c r="AC417" s="321"/>
      <c r="AD417" s="321"/>
      <c r="AE417" s="419"/>
      <c r="AF417" s="330"/>
      <c r="AG417" s="298"/>
      <c r="AH417" s="298"/>
      <c r="AI417" s="298"/>
      <c r="AJ417" s="298"/>
      <c r="AK417" s="298"/>
      <c r="AL417" s="298"/>
      <c r="AM417" s="298"/>
      <c r="AN417" s="298"/>
      <c r="AO417" s="273"/>
      <c r="AP417" s="273"/>
    </row>
    <row r="418" spans="2:42" ht="288" customHeight="1" x14ac:dyDescent="0.65">
      <c r="B418" s="39"/>
      <c r="C418" s="304"/>
      <c r="D418" s="304"/>
      <c r="E418" s="355"/>
      <c r="F418" s="49" t="s">
        <v>15</v>
      </c>
      <c r="G418" s="14">
        <v>73648.320000000007</v>
      </c>
      <c r="H418" s="14">
        <v>73648.320000000007</v>
      </c>
      <c r="I418" s="13">
        <v>73648.320000000007</v>
      </c>
      <c r="J418" s="13">
        <v>0</v>
      </c>
      <c r="K418" s="13">
        <v>73648.320000000007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225"/>
      <c r="Z418" s="173"/>
      <c r="AA418" s="225"/>
      <c r="AB418" s="173"/>
      <c r="AC418" s="321"/>
      <c r="AD418" s="321"/>
      <c r="AE418" s="419"/>
      <c r="AF418" s="330"/>
      <c r="AG418" s="298"/>
      <c r="AH418" s="298"/>
      <c r="AI418" s="298"/>
      <c r="AJ418" s="298"/>
      <c r="AK418" s="298"/>
      <c r="AL418" s="298"/>
      <c r="AM418" s="298"/>
      <c r="AN418" s="298"/>
      <c r="AO418" s="273"/>
      <c r="AP418" s="273"/>
    </row>
    <row r="419" spans="2:42" ht="243" customHeight="1" x14ac:dyDescent="0.65">
      <c r="B419" s="72"/>
      <c r="C419" s="304"/>
      <c r="D419" s="304"/>
      <c r="E419" s="355"/>
      <c r="F419" s="74" t="s">
        <v>189</v>
      </c>
      <c r="G419" s="14">
        <v>0</v>
      </c>
      <c r="H419" s="14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225"/>
      <c r="Z419" s="173"/>
      <c r="AA419" s="225"/>
      <c r="AB419" s="173"/>
      <c r="AC419" s="321"/>
      <c r="AD419" s="321"/>
      <c r="AE419" s="419"/>
      <c r="AF419" s="330"/>
      <c r="AG419" s="298"/>
      <c r="AH419" s="298"/>
      <c r="AI419" s="298"/>
      <c r="AJ419" s="298"/>
      <c r="AK419" s="298"/>
      <c r="AL419" s="298"/>
      <c r="AM419" s="298"/>
      <c r="AN419" s="298"/>
      <c r="AO419" s="273"/>
      <c r="AP419" s="273"/>
    </row>
    <row r="420" spans="2:42" ht="181.5" customHeight="1" x14ac:dyDescent="0.65">
      <c r="B420" s="39"/>
      <c r="C420" s="304"/>
      <c r="D420" s="304"/>
      <c r="E420" s="355"/>
      <c r="F420" s="49" t="s">
        <v>190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225"/>
      <c r="Z420" s="173"/>
      <c r="AA420" s="225"/>
      <c r="AB420" s="173"/>
      <c r="AC420" s="321"/>
      <c r="AD420" s="321"/>
      <c r="AE420" s="419"/>
      <c r="AF420" s="330"/>
      <c r="AG420" s="298"/>
      <c r="AH420" s="298"/>
      <c r="AI420" s="298"/>
      <c r="AJ420" s="298"/>
      <c r="AK420" s="298"/>
      <c r="AL420" s="298"/>
      <c r="AM420" s="298"/>
      <c r="AN420" s="298"/>
      <c r="AO420" s="273"/>
      <c r="AP420" s="273"/>
    </row>
    <row r="421" spans="2:42" ht="173.25" customHeight="1" x14ac:dyDescent="0.65">
      <c r="B421" s="39"/>
      <c r="C421" s="304"/>
      <c r="D421" s="304"/>
      <c r="E421" s="355"/>
      <c r="F421" s="49" t="s">
        <v>191</v>
      </c>
      <c r="G421" s="14">
        <v>0</v>
      </c>
      <c r="H421" s="14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225"/>
      <c r="Z421" s="173"/>
      <c r="AA421" s="225"/>
      <c r="AB421" s="173"/>
      <c r="AC421" s="321"/>
      <c r="AD421" s="321"/>
      <c r="AE421" s="419"/>
      <c r="AF421" s="330"/>
      <c r="AG421" s="298"/>
      <c r="AH421" s="298"/>
      <c r="AI421" s="298"/>
      <c r="AJ421" s="298"/>
      <c r="AK421" s="298"/>
      <c r="AL421" s="298"/>
      <c r="AM421" s="298"/>
      <c r="AN421" s="298"/>
      <c r="AO421" s="273"/>
      <c r="AP421" s="273"/>
    </row>
    <row r="422" spans="2:42" ht="311.25" customHeight="1" x14ac:dyDescent="0.65">
      <c r="B422" s="39"/>
      <c r="C422" s="304"/>
      <c r="D422" s="304"/>
      <c r="E422" s="355"/>
      <c r="F422" s="49" t="s">
        <v>192</v>
      </c>
      <c r="G422" s="14">
        <v>0</v>
      </c>
      <c r="H422" s="14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225"/>
      <c r="Z422" s="173"/>
      <c r="AA422" s="225"/>
      <c r="AB422" s="173"/>
      <c r="AC422" s="321"/>
      <c r="AD422" s="321"/>
      <c r="AE422" s="419"/>
      <c r="AF422" s="330"/>
      <c r="AG422" s="298"/>
      <c r="AH422" s="298"/>
      <c r="AI422" s="298"/>
      <c r="AJ422" s="298"/>
      <c r="AK422" s="298"/>
      <c r="AL422" s="298"/>
      <c r="AM422" s="298"/>
      <c r="AN422" s="298"/>
      <c r="AO422" s="273"/>
      <c r="AP422" s="273"/>
    </row>
    <row r="423" spans="2:42" ht="238.5" customHeight="1" x14ac:dyDescent="0.65">
      <c r="B423" s="39"/>
      <c r="C423" s="304"/>
      <c r="D423" s="304"/>
      <c r="E423" s="355"/>
      <c r="F423" s="49" t="s">
        <v>193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225"/>
      <c r="Z423" s="173"/>
      <c r="AA423" s="225"/>
      <c r="AB423" s="173"/>
      <c r="AC423" s="321"/>
      <c r="AD423" s="321"/>
      <c r="AE423" s="419"/>
      <c r="AF423" s="330"/>
      <c r="AG423" s="298"/>
      <c r="AH423" s="298"/>
      <c r="AI423" s="298"/>
      <c r="AJ423" s="298"/>
      <c r="AK423" s="298"/>
      <c r="AL423" s="298"/>
      <c r="AM423" s="298"/>
      <c r="AN423" s="298"/>
      <c r="AO423" s="273"/>
      <c r="AP423" s="273"/>
    </row>
    <row r="424" spans="2:42" ht="127.5" customHeight="1" x14ac:dyDescent="0.65">
      <c r="B424" s="38"/>
      <c r="C424" s="275" t="s">
        <v>80</v>
      </c>
      <c r="D424" s="275">
        <v>502</v>
      </c>
      <c r="E424" s="354" t="s">
        <v>174</v>
      </c>
      <c r="F424" s="49" t="s">
        <v>4</v>
      </c>
      <c r="G424" s="13">
        <v>210000</v>
      </c>
      <c r="H424" s="13">
        <v>210000</v>
      </c>
      <c r="I424" s="13">
        <v>210000</v>
      </c>
      <c r="J424" s="13">
        <v>0</v>
      </c>
      <c r="K424" s="13">
        <v>210000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225"/>
      <c r="Z424" s="173"/>
      <c r="AA424" s="225"/>
      <c r="AB424" s="173"/>
      <c r="AC424" s="321"/>
      <c r="AD424" s="321"/>
      <c r="AE424" s="419"/>
      <c r="AF424" s="330"/>
      <c r="AG424" s="298"/>
      <c r="AH424" s="298"/>
      <c r="AI424" s="298"/>
      <c r="AJ424" s="298"/>
      <c r="AK424" s="298"/>
      <c r="AL424" s="298"/>
      <c r="AM424" s="298"/>
      <c r="AN424" s="298"/>
      <c r="AO424" s="273"/>
      <c r="AP424" s="273"/>
    </row>
    <row r="425" spans="2:42" ht="267.75" customHeight="1" x14ac:dyDescent="0.65">
      <c r="B425" s="39"/>
      <c r="C425" s="304"/>
      <c r="D425" s="304"/>
      <c r="E425" s="355"/>
      <c r="F425" s="49" t="s">
        <v>13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225"/>
      <c r="Z425" s="173"/>
      <c r="AA425" s="225"/>
      <c r="AB425" s="173"/>
      <c r="AC425" s="321"/>
      <c r="AD425" s="321"/>
      <c r="AE425" s="419"/>
      <c r="AF425" s="330"/>
      <c r="AG425" s="298"/>
      <c r="AH425" s="298"/>
      <c r="AI425" s="298"/>
      <c r="AJ425" s="298"/>
      <c r="AK425" s="298"/>
      <c r="AL425" s="298"/>
      <c r="AM425" s="298"/>
      <c r="AN425" s="298"/>
      <c r="AO425" s="273"/>
      <c r="AP425" s="273"/>
    </row>
    <row r="426" spans="2:42" ht="189" customHeight="1" x14ac:dyDescent="0.65">
      <c r="B426" s="39"/>
      <c r="C426" s="304"/>
      <c r="D426" s="304"/>
      <c r="E426" s="355"/>
      <c r="F426" s="49" t="s">
        <v>14</v>
      </c>
      <c r="G426" s="14">
        <v>0</v>
      </c>
      <c r="H426" s="14">
        <v>0</v>
      </c>
      <c r="I426" s="13">
        <v>0</v>
      </c>
      <c r="J426" s="13">
        <v>0</v>
      </c>
      <c r="K426" s="13">
        <v>0</v>
      </c>
      <c r="L426" s="13"/>
      <c r="M426" s="13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225"/>
      <c r="Z426" s="173"/>
      <c r="AA426" s="225"/>
      <c r="AB426" s="173"/>
      <c r="AC426" s="321"/>
      <c r="AD426" s="321"/>
      <c r="AE426" s="419"/>
      <c r="AF426" s="330"/>
      <c r="AG426" s="298"/>
      <c r="AH426" s="298"/>
      <c r="AI426" s="298"/>
      <c r="AJ426" s="298"/>
      <c r="AK426" s="298"/>
      <c r="AL426" s="298"/>
      <c r="AM426" s="298"/>
      <c r="AN426" s="298"/>
      <c r="AO426" s="242"/>
      <c r="AP426" s="242"/>
    </row>
    <row r="427" spans="2:42" ht="312.75" customHeight="1" x14ac:dyDescent="0.65">
      <c r="B427" s="39"/>
      <c r="C427" s="304"/>
      <c r="D427" s="304"/>
      <c r="E427" s="355"/>
      <c r="F427" s="49" t="s">
        <v>15</v>
      </c>
      <c r="G427" s="14">
        <v>210000</v>
      </c>
      <c r="H427" s="14">
        <v>210000</v>
      </c>
      <c r="I427" s="13">
        <v>210000</v>
      </c>
      <c r="J427" s="13">
        <v>0</v>
      </c>
      <c r="K427" s="13">
        <v>210000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225"/>
      <c r="Z427" s="173"/>
      <c r="AA427" s="225"/>
      <c r="AB427" s="173"/>
      <c r="AC427" s="321"/>
      <c r="AD427" s="321"/>
      <c r="AE427" s="419"/>
      <c r="AF427" s="330"/>
      <c r="AG427" s="298"/>
      <c r="AH427" s="298"/>
      <c r="AI427" s="298"/>
      <c r="AJ427" s="298"/>
      <c r="AK427" s="298"/>
      <c r="AL427" s="298"/>
      <c r="AM427" s="298"/>
      <c r="AN427" s="298"/>
      <c r="AO427" s="242"/>
      <c r="AP427" s="242"/>
    </row>
    <row r="428" spans="2:42" ht="226.5" customHeight="1" x14ac:dyDescent="0.65">
      <c r="B428" s="72"/>
      <c r="C428" s="304"/>
      <c r="D428" s="304"/>
      <c r="E428" s="355"/>
      <c r="F428" s="74" t="s">
        <v>189</v>
      </c>
      <c r="G428" s="14">
        <v>0</v>
      </c>
      <c r="H428" s="14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225"/>
      <c r="Z428" s="173"/>
      <c r="AA428" s="225"/>
      <c r="AB428" s="173"/>
      <c r="AC428" s="321"/>
      <c r="AD428" s="321"/>
      <c r="AE428" s="419"/>
      <c r="AF428" s="330"/>
      <c r="AG428" s="298"/>
      <c r="AH428" s="298"/>
      <c r="AI428" s="298"/>
      <c r="AJ428" s="298"/>
      <c r="AK428" s="298"/>
      <c r="AL428" s="298"/>
      <c r="AM428" s="298"/>
      <c r="AN428" s="298"/>
      <c r="AO428" s="242"/>
      <c r="AP428" s="242"/>
    </row>
    <row r="429" spans="2:42" ht="219" customHeight="1" x14ac:dyDescent="0.65">
      <c r="B429" s="39"/>
      <c r="C429" s="304"/>
      <c r="D429" s="304"/>
      <c r="E429" s="355"/>
      <c r="F429" s="49" t="s">
        <v>190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225"/>
      <c r="Z429" s="173"/>
      <c r="AA429" s="225"/>
      <c r="AB429" s="173"/>
      <c r="AC429" s="321"/>
      <c r="AD429" s="321"/>
      <c r="AE429" s="419"/>
      <c r="AF429" s="330"/>
      <c r="AG429" s="298"/>
      <c r="AH429" s="298"/>
      <c r="AI429" s="298"/>
      <c r="AJ429" s="298"/>
      <c r="AK429" s="298"/>
      <c r="AL429" s="298"/>
      <c r="AM429" s="298"/>
      <c r="AN429" s="298"/>
      <c r="AO429" s="242"/>
      <c r="AP429" s="242"/>
    </row>
    <row r="430" spans="2:42" ht="189.75" customHeight="1" x14ac:dyDescent="0.65">
      <c r="B430" s="39"/>
      <c r="C430" s="304"/>
      <c r="D430" s="304"/>
      <c r="E430" s="355"/>
      <c r="F430" s="49" t="s">
        <v>191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225"/>
      <c r="Z430" s="173"/>
      <c r="AA430" s="225"/>
      <c r="AB430" s="173"/>
      <c r="AC430" s="321"/>
      <c r="AD430" s="321"/>
      <c r="AE430" s="419"/>
      <c r="AF430" s="330"/>
      <c r="AG430" s="298"/>
      <c r="AH430" s="298"/>
      <c r="AI430" s="298"/>
      <c r="AJ430" s="298"/>
      <c r="AK430" s="298"/>
      <c r="AL430" s="298"/>
      <c r="AM430" s="298"/>
      <c r="AN430" s="298"/>
      <c r="AO430" s="242"/>
      <c r="AP430" s="242"/>
    </row>
    <row r="431" spans="2:42" ht="311.25" customHeight="1" x14ac:dyDescent="0.65">
      <c r="B431" s="39"/>
      <c r="C431" s="304"/>
      <c r="D431" s="304"/>
      <c r="E431" s="355"/>
      <c r="F431" s="49" t="s">
        <v>192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225"/>
      <c r="Z431" s="173"/>
      <c r="AA431" s="225"/>
      <c r="AB431" s="173"/>
      <c r="AC431" s="321"/>
      <c r="AD431" s="321"/>
      <c r="AE431" s="419"/>
      <c r="AF431" s="330"/>
      <c r="AG431" s="298"/>
      <c r="AH431" s="298"/>
      <c r="AI431" s="298"/>
      <c r="AJ431" s="298"/>
      <c r="AK431" s="298"/>
      <c r="AL431" s="298"/>
      <c r="AM431" s="298"/>
      <c r="AN431" s="298"/>
      <c r="AO431" s="242"/>
      <c r="AP431" s="242"/>
    </row>
    <row r="432" spans="2:42" ht="263.25" customHeight="1" x14ac:dyDescent="0.65">
      <c r="B432" s="46"/>
      <c r="C432" s="305"/>
      <c r="D432" s="305"/>
      <c r="E432" s="356"/>
      <c r="F432" s="49" t="s">
        <v>193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225"/>
      <c r="Z432" s="173"/>
      <c r="AA432" s="225"/>
      <c r="AB432" s="173"/>
      <c r="AC432" s="322"/>
      <c r="AD432" s="322"/>
      <c r="AE432" s="420"/>
      <c r="AF432" s="331"/>
      <c r="AG432" s="299"/>
      <c r="AH432" s="299"/>
      <c r="AI432" s="299"/>
      <c r="AJ432" s="299"/>
      <c r="AK432" s="299"/>
      <c r="AL432" s="299"/>
      <c r="AM432" s="299"/>
      <c r="AN432" s="299"/>
      <c r="AO432" s="242"/>
      <c r="AP432" s="242"/>
    </row>
    <row r="433" spans="2:42" ht="106.5" customHeight="1" x14ac:dyDescent="0.65">
      <c r="B433" s="38"/>
      <c r="C433" s="275" t="s">
        <v>81</v>
      </c>
      <c r="D433" s="275">
        <v>502</v>
      </c>
      <c r="E433" s="354" t="s">
        <v>176</v>
      </c>
      <c r="F433" s="49" t="s">
        <v>4</v>
      </c>
      <c r="G433" s="13">
        <v>9412438.2899999991</v>
      </c>
      <c r="H433" s="13">
        <v>9412438.2899999991</v>
      </c>
      <c r="I433" s="13">
        <v>9412438.2899999991</v>
      </c>
      <c r="J433" s="13">
        <v>0</v>
      </c>
      <c r="K433" s="13">
        <v>9412438.2899999991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225"/>
      <c r="Z433" s="173"/>
      <c r="AA433" s="225"/>
      <c r="AB433" s="173"/>
      <c r="AC433" s="282" t="s">
        <v>102</v>
      </c>
      <c r="AD433" s="282" t="s">
        <v>103</v>
      </c>
      <c r="AE433" s="303">
        <v>8.4420000000000002</v>
      </c>
      <c r="AF433" s="367">
        <v>8.8620000000000001</v>
      </c>
      <c r="AG433" s="303">
        <v>8.4220000000000006</v>
      </c>
      <c r="AH433" s="303">
        <v>8.8620000000000001</v>
      </c>
      <c r="AI433" s="297">
        <v>0</v>
      </c>
      <c r="AJ433" s="297">
        <v>0</v>
      </c>
      <c r="AK433" s="297">
        <v>0</v>
      </c>
      <c r="AL433" s="297">
        <v>0</v>
      </c>
      <c r="AM433" s="297">
        <v>0</v>
      </c>
      <c r="AN433" s="297">
        <v>0</v>
      </c>
      <c r="AO433" s="241">
        <v>0</v>
      </c>
      <c r="AP433" s="241">
        <v>0</v>
      </c>
    </row>
    <row r="434" spans="2:42" ht="258.75" customHeight="1" x14ac:dyDescent="0.65">
      <c r="B434" s="39"/>
      <c r="C434" s="304"/>
      <c r="D434" s="304"/>
      <c r="E434" s="355"/>
      <c r="F434" s="49" t="s">
        <v>13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225"/>
      <c r="Z434" s="173"/>
      <c r="AA434" s="225"/>
      <c r="AB434" s="173"/>
      <c r="AC434" s="321"/>
      <c r="AD434" s="321"/>
      <c r="AE434" s="303"/>
      <c r="AF434" s="367"/>
      <c r="AG434" s="303"/>
      <c r="AH434" s="303"/>
      <c r="AI434" s="298"/>
      <c r="AJ434" s="298"/>
      <c r="AK434" s="298"/>
      <c r="AL434" s="298"/>
      <c r="AM434" s="298"/>
      <c r="AN434" s="298"/>
      <c r="AO434" s="242"/>
      <c r="AP434" s="242"/>
    </row>
    <row r="435" spans="2:42" ht="202.5" customHeight="1" x14ac:dyDescent="0.65">
      <c r="B435" s="39"/>
      <c r="C435" s="304"/>
      <c r="D435" s="304"/>
      <c r="E435" s="355"/>
      <c r="F435" s="49" t="s">
        <v>14</v>
      </c>
      <c r="G435" s="14">
        <v>8941816.3699999992</v>
      </c>
      <c r="H435" s="14">
        <v>8941816.3699999992</v>
      </c>
      <c r="I435" s="13">
        <v>8941816.3699999992</v>
      </c>
      <c r="J435" s="13">
        <v>0</v>
      </c>
      <c r="K435" s="13">
        <v>8941816.3699999992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225"/>
      <c r="Z435" s="173"/>
      <c r="AA435" s="225"/>
      <c r="AB435" s="173"/>
      <c r="AC435" s="321"/>
      <c r="AD435" s="321"/>
      <c r="AE435" s="303"/>
      <c r="AF435" s="367"/>
      <c r="AG435" s="303"/>
      <c r="AH435" s="303"/>
      <c r="AI435" s="298"/>
      <c r="AJ435" s="298"/>
      <c r="AK435" s="298"/>
      <c r="AL435" s="298"/>
      <c r="AM435" s="298"/>
      <c r="AN435" s="298"/>
      <c r="AO435" s="242"/>
      <c r="AP435" s="242"/>
    </row>
    <row r="436" spans="2:42" ht="291" customHeight="1" x14ac:dyDescent="0.65">
      <c r="B436" s="39"/>
      <c r="C436" s="304"/>
      <c r="D436" s="304"/>
      <c r="E436" s="355"/>
      <c r="F436" s="49" t="s">
        <v>15</v>
      </c>
      <c r="G436" s="14">
        <v>470621.92</v>
      </c>
      <c r="H436" s="14">
        <v>470621.92</v>
      </c>
      <c r="I436" s="13">
        <v>470621.92</v>
      </c>
      <c r="J436" s="13">
        <v>0</v>
      </c>
      <c r="K436" s="13">
        <v>470621.92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225"/>
      <c r="Z436" s="173"/>
      <c r="AA436" s="225"/>
      <c r="AB436" s="173"/>
      <c r="AC436" s="321"/>
      <c r="AD436" s="321"/>
      <c r="AE436" s="303"/>
      <c r="AF436" s="367"/>
      <c r="AG436" s="303"/>
      <c r="AH436" s="303"/>
      <c r="AI436" s="298"/>
      <c r="AJ436" s="298"/>
      <c r="AK436" s="298"/>
      <c r="AL436" s="298"/>
      <c r="AM436" s="298"/>
      <c r="AN436" s="298"/>
      <c r="AO436" s="242"/>
      <c r="AP436" s="242"/>
    </row>
    <row r="437" spans="2:42" ht="253.5" customHeight="1" x14ac:dyDescent="0.65">
      <c r="B437" s="72"/>
      <c r="C437" s="304"/>
      <c r="D437" s="304"/>
      <c r="E437" s="355"/>
      <c r="F437" s="74" t="s">
        <v>189</v>
      </c>
      <c r="G437" s="14">
        <v>0</v>
      </c>
      <c r="H437" s="14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225"/>
      <c r="Z437" s="173"/>
      <c r="AA437" s="225"/>
      <c r="AB437" s="173"/>
      <c r="AC437" s="321"/>
      <c r="AD437" s="321"/>
      <c r="AE437" s="303"/>
      <c r="AF437" s="367"/>
      <c r="AG437" s="303"/>
      <c r="AH437" s="303"/>
      <c r="AI437" s="298"/>
      <c r="AJ437" s="298"/>
      <c r="AK437" s="298"/>
      <c r="AL437" s="298"/>
      <c r="AM437" s="298"/>
      <c r="AN437" s="298"/>
      <c r="AO437" s="242"/>
      <c r="AP437" s="242"/>
    </row>
    <row r="438" spans="2:42" ht="177.75" customHeight="1" x14ac:dyDescent="0.65">
      <c r="B438" s="39"/>
      <c r="C438" s="304"/>
      <c r="D438" s="304"/>
      <c r="E438" s="355"/>
      <c r="F438" s="49" t="s">
        <v>190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225"/>
      <c r="Z438" s="173"/>
      <c r="AA438" s="225"/>
      <c r="AB438" s="173"/>
      <c r="AC438" s="321"/>
      <c r="AD438" s="321"/>
      <c r="AE438" s="303"/>
      <c r="AF438" s="367"/>
      <c r="AG438" s="303"/>
      <c r="AH438" s="303"/>
      <c r="AI438" s="298"/>
      <c r="AJ438" s="298"/>
      <c r="AK438" s="298"/>
      <c r="AL438" s="298"/>
      <c r="AM438" s="298"/>
      <c r="AN438" s="298"/>
      <c r="AO438" s="242"/>
      <c r="AP438" s="242"/>
    </row>
    <row r="439" spans="2:42" ht="198.75" customHeight="1" x14ac:dyDescent="0.65">
      <c r="B439" s="39"/>
      <c r="C439" s="304"/>
      <c r="D439" s="304"/>
      <c r="E439" s="355"/>
      <c r="F439" s="49" t="s">
        <v>191</v>
      </c>
      <c r="G439" s="14">
        <v>0</v>
      </c>
      <c r="H439" s="14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225"/>
      <c r="Z439" s="173"/>
      <c r="AA439" s="225"/>
      <c r="AB439" s="173"/>
      <c r="AC439" s="321"/>
      <c r="AD439" s="321"/>
      <c r="AE439" s="303"/>
      <c r="AF439" s="367"/>
      <c r="AG439" s="303"/>
      <c r="AH439" s="303"/>
      <c r="AI439" s="298"/>
      <c r="AJ439" s="298"/>
      <c r="AK439" s="298"/>
      <c r="AL439" s="298"/>
      <c r="AM439" s="298"/>
      <c r="AN439" s="298"/>
      <c r="AO439" s="242"/>
      <c r="AP439" s="242"/>
    </row>
    <row r="440" spans="2:42" ht="283.5" customHeight="1" x14ac:dyDescent="0.65">
      <c r="B440" s="39"/>
      <c r="C440" s="304"/>
      <c r="D440" s="304"/>
      <c r="E440" s="355"/>
      <c r="F440" s="49" t="s">
        <v>192</v>
      </c>
      <c r="G440" s="14">
        <v>0</v>
      </c>
      <c r="H440" s="14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225"/>
      <c r="Z440" s="173"/>
      <c r="AA440" s="225"/>
      <c r="AB440" s="173"/>
      <c r="AC440" s="321"/>
      <c r="AD440" s="321"/>
      <c r="AE440" s="303"/>
      <c r="AF440" s="367"/>
      <c r="AG440" s="303"/>
      <c r="AH440" s="303"/>
      <c r="AI440" s="298"/>
      <c r="AJ440" s="298"/>
      <c r="AK440" s="298"/>
      <c r="AL440" s="298"/>
      <c r="AM440" s="298"/>
      <c r="AN440" s="298"/>
      <c r="AO440" s="242"/>
      <c r="AP440" s="242"/>
    </row>
    <row r="441" spans="2:42" ht="227.25" customHeight="1" x14ac:dyDescent="0.65">
      <c r="B441" s="46"/>
      <c r="C441" s="305"/>
      <c r="D441" s="305"/>
      <c r="E441" s="356"/>
      <c r="F441" s="49" t="s">
        <v>193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225"/>
      <c r="Z441" s="173"/>
      <c r="AA441" s="225"/>
      <c r="AB441" s="173"/>
      <c r="AC441" s="321"/>
      <c r="AD441" s="321"/>
      <c r="AE441" s="303"/>
      <c r="AF441" s="367"/>
      <c r="AG441" s="303"/>
      <c r="AH441" s="303"/>
      <c r="AI441" s="298"/>
      <c r="AJ441" s="298"/>
      <c r="AK441" s="298"/>
      <c r="AL441" s="298"/>
      <c r="AM441" s="298"/>
      <c r="AN441" s="298"/>
      <c r="AO441" s="242"/>
      <c r="AP441" s="242"/>
    </row>
    <row r="442" spans="2:42" ht="138.75" customHeight="1" x14ac:dyDescent="0.65">
      <c r="B442" s="39"/>
      <c r="C442" s="275" t="s">
        <v>82</v>
      </c>
      <c r="D442" s="282">
        <v>502</v>
      </c>
      <c r="E442" s="285" t="s">
        <v>175</v>
      </c>
      <c r="F442" s="49" t="s">
        <v>4</v>
      </c>
      <c r="G442" s="13">
        <v>43064.32</v>
      </c>
      <c r="H442" s="13">
        <v>43064.32</v>
      </c>
      <c r="I442" s="13">
        <v>43064.32</v>
      </c>
      <c r="J442" s="13">
        <v>0</v>
      </c>
      <c r="K442" s="13">
        <v>43064.32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225"/>
      <c r="Z442" s="173"/>
      <c r="AA442" s="225"/>
      <c r="AB442" s="173"/>
      <c r="AC442" s="321"/>
      <c r="AD442" s="321"/>
      <c r="AE442" s="303"/>
      <c r="AF442" s="367"/>
      <c r="AG442" s="303"/>
      <c r="AH442" s="303"/>
      <c r="AI442" s="298"/>
      <c r="AJ442" s="298"/>
      <c r="AK442" s="298"/>
      <c r="AL442" s="298"/>
      <c r="AM442" s="298"/>
      <c r="AN442" s="298"/>
      <c r="AO442" s="242"/>
      <c r="AP442" s="242"/>
    </row>
    <row r="443" spans="2:42" ht="262.5" customHeight="1" x14ac:dyDescent="0.65">
      <c r="B443" s="39"/>
      <c r="C443" s="304"/>
      <c r="D443" s="283"/>
      <c r="E443" s="286"/>
      <c r="F443" s="49" t="s">
        <v>13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225"/>
      <c r="Z443" s="173"/>
      <c r="AA443" s="225"/>
      <c r="AB443" s="173"/>
      <c r="AC443" s="321"/>
      <c r="AD443" s="321"/>
      <c r="AE443" s="303"/>
      <c r="AF443" s="367"/>
      <c r="AG443" s="303"/>
      <c r="AH443" s="303"/>
      <c r="AI443" s="298"/>
      <c r="AJ443" s="298"/>
      <c r="AK443" s="298"/>
      <c r="AL443" s="298"/>
      <c r="AM443" s="298"/>
      <c r="AN443" s="298"/>
      <c r="AO443" s="242"/>
      <c r="AP443" s="242"/>
    </row>
    <row r="444" spans="2:42" ht="174.75" customHeight="1" x14ac:dyDescent="0.65">
      <c r="B444" s="39"/>
      <c r="C444" s="304"/>
      <c r="D444" s="283"/>
      <c r="E444" s="286"/>
      <c r="F444" s="49" t="s">
        <v>14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225"/>
      <c r="Z444" s="173"/>
      <c r="AA444" s="225"/>
      <c r="AB444" s="173"/>
      <c r="AC444" s="321"/>
      <c r="AD444" s="321"/>
      <c r="AE444" s="303"/>
      <c r="AF444" s="367"/>
      <c r="AG444" s="303"/>
      <c r="AH444" s="303"/>
      <c r="AI444" s="298"/>
      <c r="AJ444" s="298"/>
      <c r="AK444" s="298"/>
      <c r="AL444" s="298"/>
      <c r="AM444" s="298"/>
      <c r="AN444" s="298"/>
      <c r="AO444" s="242"/>
      <c r="AP444" s="242"/>
    </row>
    <row r="445" spans="2:42" ht="320.25" customHeight="1" x14ac:dyDescent="0.65">
      <c r="B445" s="39"/>
      <c r="C445" s="304"/>
      <c r="D445" s="283"/>
      <c r="E445" s="286"/>
      <c r="F445" s="49" t="s">
        <v>15</v>
      </c>
      <c r="G445" s="13">
        <v>43064.32</v>
      </c>
      <c r="H445" s="13">
        <v>43064.32</v>
      </c>
      <c r="I445" s="13">
        <v>43064.32</v>
      </c>
      <c r="J445" s="13">
        <v>0</v>
      </c>
      <c r="K445" s="13">
        <v>43064.32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225"/>
      <c r="Z445" s="173"/>
      <c r="AA445" s="225"/>
      <c r="AB445" s="173"/>
      <c r="AC445" s="321"/>
      <c r="AD445" s="321"/>
      <c r="AE445" s="303"/>
      <c r="AF445" s="367"/>
      <c r="AG445" s="303"/>
      <c r="AH445" s="303"/>
      <c r="AI445" s="298"/>
      <c r="AJ445" s="298"/>
      <c r="AK445" s="298"/>
      <c r="AL445" s="298"/>
      <c r="AM445" s="298"/>
      <c r="AN445" s="298"/>
      <c r="AO445" s="242"/>
      <c r="AP445" s="242"/>
    </row>
    <row r="446" spans="2:42" ht="230.25" customHeight="1" x14ac:dyDescent="0.65">
      <c r="B446" s="72"/>
      <c r="C446" s="304"/>
      <c r="D446" s="283"/>
      <c r="E446" s="286"/>
      <c r="F446" s="74" t="s">
        <v>189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225"/>
      <c r="Z446" s="173"/>
      <c r="AA446" s="225"/>
      <c r="AB446" s="173"/>
      <c r="AC446" s="321"/>
      <c r="AD446" s="321"/>
      <c r="AE446" s="303"/>
      <c r="AF446" s="367"/>
      <c r="AG446" s="303"/>
      <c r="AH446" s="303"/>
      <c r="AI446" s="298"/>
      <c r="AJ446" s="298"/>
      <c r="AK446" s="298"/>
      <c r="AL446" s="298"/>
      <c r="AM446" s="298"/>
      <c r="AN446" s="298"/>
      <c r="AO446" s="242"/>
      <c r="AP446" s="242"/>
    </row>
    <row r="447" spans="2:42" ht="177.75" customHeight="1" x14ac:dyDescent="0.65">
      <c r="B447" s="39"/>
      <c r="C447" s="304"/>
      <c r="D447" s="283"/>
      <c r="E447" s="286"/>
      <c r="F447" s="49" t="s">
        <v>190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225"/>
      <c r="Z447" s="173"/>
      <c r="AA447" s="225"/>
      <c r="AB447" s="173"/>
      <c r="AC447" s="321"/>
      <c r="AD447" s="321"/>
      <c r="AE447" s="303"/>
      <c r="AF447" s="367"/>
      <c r="AG447" s="303"/>
      <c r="AH447" s="303"/>
      <c r="AI447" s="298"/>
      <c r="AJ447" s="298"/>
      <c r="AK447" s="298"/>
      <c r="AL447" s="298"/>
      <c r="AM447" s="298"/>
      <c r="AN447" s="298"/>
      <c r="AO447" s="242"/>
      <c r="AP447" s="242"/>
    </row>
    <row r="448" spans="2:42" ht="192.75" customHeight="1" x14ac:dyDescent="0.65">
      <c r="B448" s="39"/>
      <c r="C448" s="304"/>
      <c r="D448" s="283"/>
      <c r="E448" s="286"/>
      <c r="F448" s="49" t="s">
        <v>191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225"/>
      <c r="Z448" s="173"/>
      <c r="AA448" s="225"/>
      <c r="AB448" s="173"/>
      <c r="AC448" s="321"/>
      <c r="AD448" s="321"/>
      <c r="AE448" s="303"/>
      <c r="AF448" s="367"/>
      <c r="AG448" s="303"/>
      <c r="AH448" s="303"/>
      <c r="AI448" s="298"/>
      <c r="AJ448" s="298"/>
      <c r="AK448" s="298"/>
      <c r="AL448" s="298"/>
      <c r="AM448" s="298"/>
      <c r="AN448" s="298"/>
      <c r="AO448" s="242"/>
      <c r="AP448" s="242"/>
    </row>
    <row r="449" spans="2:42" ht="300.75" customHeight="1" x14ac:dyDescent="0.65">
      <c r="B449" s="39"/>
      <c r="C449" s="304"/>
      <c r="D449" s="283"/>
      <c r="E449" s="286"/>
      <c r="F449" s="49" t="s">
        <v>192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225"/>
      <c r="Z449" s="173"/>
      <c r="AA449" s="225"/>
      <c r="AB449" s="173"/>
      <c r="AC449" s="321"/>
      <c r="AD449" s="321"/>
      <c r="AE449" s="303"/>
      <c r="AF449" s="367"/>
      <c r="AG449" s="303"/>
      <c r="AH449" s="303"/>
      <c r="AI449" s="298"/>
      <c r="AJ449" s="298"/>
      <c r="AK449" s="298"/>
      <c r="AL449" s="298"/>
      <c r="AM449" s="298"/>
      <c r="AN449" s="298"/>
      <c r="AO449" s="242"/>
      <c r="AP449" s="242"/>
    </row>
    <row r="450" spans="2:42" ht="211.5" customHeight="1" x14ac:dyDescent="0.65">
      <c r="B450" s="39"/>
      <c r="C450" s="305"/>
      <c r="D450" s="284"/>
      <c r="E450" s="287"/>
      <c r="F450" s="49" t="s">
        <v>193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225"/>
      <c r="Z450" s="173"/>
      <c r="AA450" s="225"/>
      <c r="AB450" s="173"/>
      <c r="AC450" s="321"/>
      <c r="AD450" s="321"/>
      <c r="AE450" s="303"/>
      <c r="AF450" s="367"/>
      <c r="AG450" s="303"/>
      <c r="AH450" s="303"/>
      <c r="AI450" s="298"/>
      <c r="AJ450" s="298"/>
      <c r="AK450" s="298"/>
      <c r="AL450" s="298"/>
      <c r="AM450" s="298"/>
      <c r="AN450" s="298"/>
      <c r="AO450" s="242"/>
      <c r="AP450" s="242"/>
    </row>
    <row r="451" spans="2:42" ht="138.75" customHeight="1" x14ac:dyDescent="0.65">
      <c r="B451" s="39"/>
      <c r="C451" s="275" t="s">
        <v>83</v>
      </c>
      <c r="D451" s="282">
        <v>502</v>
      </c>
      <c r="E451" s="285" t="s">
        <v>177</v>
      </c>
      <c r="F451" s="49" t="s">
        <v>4</v>
      </c>
      <c r="G451" s="13">
        <v>3938538.51</v>
      </c>
      <c r="H451" s="13">
        <v>3443330.26</v>
      </c>
      <c r="I451" s="13">
        <v>3938538.51</v>
      </c>
      <c r="J451" s="13">
        <v>0</v>
      </c>
      <c r="K451" s="13">
        <v>3443330.26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225"/>
      <c r="Z451" s="173"/>
      <c r="AA451" s="225"/>
      <c r="AB451" s="173"/>
      <c r="AC451" s="321"/>
      <c r="AD451" s="321"/>
      <c r="AE451" s="303"/>
      <c r="AF451" s="367"/>
      <c r="AG451" s="303"/>
      <c r="AH451" s="303"/>
      <c r="AI451" s="298"/>
      <c r="AJ451" s="298"/>
      <c r="AK451" s="298"/>
      <c r="AL451" s="298"/>
      <c r="AM451" s="298"/>
      <c r="AN451" s="298"/>
      <c r="AO451" s="242"/>
      <c r="AP451" s="242"/>
    </row>
    <row r="452" spans="2:42" ht="234.75" customHeight="1" x14ac:dyDescent="0.65">
      <c r="B452" s="39"/>
      <c r="C452" s="304"/>
      <c r="D452" s="283"/>
      <c r="E452" s="286"/>
      <c r="F452" s="49" t="s">
        <v>13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225"/>
      <c r="Z452" s="173"/>
      <c r="AA452" s="225"/>
      <c r="AB452" s="173"/>
      <c r="AC452" s="321"/>
      <c r="AD452" s="321"/>
      <c r="AE452" s="303"/>
      <c r="AF452" s="367"/>
      <c r="AG452" s="303"/>
      <c r="AH452" s="303"/>
      <c r="AI452" s="298"/>
      <c r="AJ452" s="298"/>
      <c r="AK452" s="298"/>
      <c r="AL452" s="298"/>
      <c r="AM452" s="298"/>
      <c r="AN452" s="298"/>
      <c r="AO452" s="242"/>
      <c r="AP452" s="242"/>
    </row>
    <row r="453" spans="2:42" ht="201" customHeight="1" x14ac:dyDescent="0.65">
      <c r="B453" s="39"/>
      <c r="C453" s="304"/>
      <c r="D453" s="283"/>
      <c r="E453" s="286"/>
      <c r="F453" s="49" t="s">
        <v>14</v>
      </c>
      <c r="G453" s="13">
        <v>3741611.59</v>
      </c>
      <c r="H453" s="13">
        <v>3271163.74</v>
      </c>
      <c r="I453" s="13">
        <v>3741611.59</v>
      </c>
      <c r="J453" s="13">
        <v>0</v>
      </c>
      <c r="K453" s="13">
        <v>3271163.74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225"/>
      <c r="Z453" s="173"/>
      <c r="AA453" s="225"/>
      <c r="AB453" s="173"/>
      <c r="AC453" s="321"/>
      <c r="AD453" s="321"/>
      <c r="AE453" s="303"/>
      <c r="AF453" s="367"/>
      <c r="AG453" s="303"/>
      <c r="AH453" s="303"/>
      <c r="AI453" s="298"/>
      <c r="AJ453" s="298"/>
      <c r="AK453" s="298"/>
      <c r="AL453" s="298"/>
      <c r="AM453" s="298"/>
      <c r="AN453" s="298"/>
      <c r="AO453" s="242"/>
      <c r="AP453" s="242"/>
    </row>
    <row r="454" spans="2:42" ht="316.5" customHeight="1" x14ac:dyDescent="0.65">
      <c r="B454" s="39"/>
      <c r="C454" s="304"/>
      <c r="D454" s="283"/>
      <c r="E454" s="286"/>
      <c r="F454" s="49" t="s">
        <v>15</v>
      </c>
      <c r="G454" s="13">
        <v>196926.92</v>
      </c>
      <c r="H454" s="13">
        <v>172166.52</v>
      </c>
      <c r="I454" s="13">
        <v>196926.92</v>
      </c>
      <c r="J454" s="13">
        <v>0</v>
      </c>
      <c r="K454" s="13">
        <v>172166.52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225"/>
      <c r="Z454" s="173"/>
      <c r="AA454" s="225"/>
      <c r="AB454" s="173"/>
      <c r="AC454" s="321"/>
      <c r="AD454" s="321"/>
      <c r="AE454" s="303"/>
      <c r="AF454" s="367"/>
      <c r="AG454" s="303"/>
      <c r="AH454" s="303"/>
      <c r="AI454" s="298"/>
      <c r="AJ454" s="298"/>
      <c r="AK454" s="298"/>
      <c r="AL454" s="298"/>
      <c r="AM454" s="298"/>
      <c r="AN454" s="298"/>
      <c r="AO454" s="242"/>
      <c r="AP454" s="242"/>
    </row>
    <row r="455" spans="2:42" ht="196.5" customHeight="1" x14ac:dyDescent="0.65">
      <c r="B455" s="72"/>
      <c r="C455" s="304"/>
      <c r="D455" s="283"/>
      <c r="E455" s="286"/>
      <c r="F455" s="74" t="s">
        <v>189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/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225"/>
      <c r="Z455" s="173"/>
      <c r="AA455" s="225"/>
      <c r="AB455" s="173"/>
      <c r="AC455" s="321"/>
      <c r="AD455" s="321"/>
      <c r="AE455" s="303"/>
      <c r="AF455" s="367"/>
      <c r="AG455" s="303"/>
      <c r="AH455" s="303"/>
      <c r="AI455" s="298"/>
      <c r="AJ455" s="298"/>
      <c r="AK455" s="298"/>
      <c r="AL455" s="298"/>
      <c r="AM455" s="298"/>
      <c r="AN455" s="298"/>
      <c r="AO455" s="242"/>
      <c r="AP455" s="242"/>
    </row>
    <row r="456" spans="2:42" ht="197.25" customHeight="1" x14ac:dyDescent="0.65">
      <c r="B456" s="39"/>
      <c r="C456" s="304"/>
      <c r="D456" s="283"/>
      <c r="E456" s="286"/>
      <c r="F456" s="49" t="s">
        <v>190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225"/>
      <c r="Z456" s="173"/>
      <c r="AA456" s="225"/>
      <c r="AB456" s="173"/>
      <c r="AC456" s="321"/>
      <c r="AD456" s="321"/>
      <c r="AE456" s="303"/>
      <c r="AF456" s="367"/>
      <c r="AG456" s="303"/>
      <c r="AH456" s="303"/>
      <c r="AI456" s="298"/>
      <c r="AJ456" s="298"/>
      <c r="AK456" s="298"/>
      <c r="AL456" s="298"/>
      <c r="AM456" s="298"/>
      <c r="AN456" s="298"/>
      <c r="AO456" s="242"/>
      <c r="AP456" s="242"/>
    </row>
    <row r="457" spans="2:42" ht="162.75" customHeight="1" x14ac:dyDescent="0.65">
      <c r="B457" s="39"/>
      <c r="C457" s="304"/>
      <c r="D457" s="283"/>
      <c r="E457" s="286"/>
      <c r="F457" s="49" t="s">
        <v>191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225"/>
      <c r="Z457" s="173"/>
      <c r="AA457" s="225"/>
      <c r="AB457" s="173"/>
      <c r="AC457" s="321"/>
      <c r="AD457" s="321"/>
      <c r="AE457" s="303"/>
      <c r="AF457" s="367"/>
      <c r="AG457" s="303"/>
      <c r="AH457" s="303"/>
      <c r="AI457" s="298"/>
      <c r="AJ457" s="298"/>
      <c r="AK457" s="298"/>
      <c r="AL457" s="298"/>
      <c r="AM457" s="298"/>
      <c r="AN457" s="298"/>
      <c r="AO457" s="242"/>
      <c r="AP457" s="242"/>
    </row>
    <row r="458" spans="2:42" ht="279" customHeight="1" x14ac:dyDescent="0.65">
      <c r="B458" s="39"/>
      <c r="C458" s="304"/>
      <c r="D458" s="283"/>
      <c r="E458" s="286"/>
      <c r="F458" s="49" t="s">
        <v>192</v>
      </c>
      <c r="G458" s="13">
        <v>0</v>
      </c>
      <c r="H458" s="13">
        <v>0</v>
      </c>
      <c r="I458" s="13"/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225"/>
      <c r="Z458" s="173"/>
      <c r="AA458" s="225"/>
      <c r="AB458" s="173"/>
      <c r="AC458" s="321"/>
      <c r="AD458" s="321"/>
      <c r="AE458" s="303"/>
      <c r="AF458" s="367"/>
      <c r="AG458" s="303"/>
      <c r="AH458" s="303"/>
      <c r="AI458" s="298"/>
      <c r="AJ458" s="298"/>
      <c r="AK458" s="298"/>
      <c r="AL458" s="298"/>
      <c r="AM458" s="298"/>
      <c r="AN458" s="298"/>
      <c r="AO458" s="242"/>
      <c r="AP458" s="242"/>
    </row>
    <row r="459" spans="2:42" ht="277.5" customHeight="1" x14ac:dyDescent="0.65">
      <c r="B459" s="39"/>
      <c r="C459" s="305"/>
      <c r="D459" s="284"/>
      <c r="E459" s="287"/>
      <c r="F459" s="49" t="s">
        <v>193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225"/>
      <c r="Z459" s="173"/>
      <c r="AA459" s="225"/>
      <c r="AB459" s="173"/>
      <c r="AC459" s="321"/>
      <c r="AD459" s="321"/>
      <c r="AE459" s="303"/>
      <c r="AF459" s="367"/>
      <c r="AG459" s="303"/>
      <c r="AH459" s="303"/>
      <c r="AI459" s="298"/>
      <c r="AJ459" s="298"/>
      <c r="AK459" s="298"/>
      <c r="AL459" s="298"/>
      <c r="AM459" s="298"/>
      <c r="AN459" s="298"/>
      <c r="AO459" s="242"/>
      <c r="AP459" s="242"/>
    </row>
    <row r="460" spans="2:42" ht="108.75" customHeight="1" x14ac:dyDescent="0.65">
      <c r="B460" s="39"/>
      <c r="C460" s="275" t="s">
        <v>84</v>
      </c>
      <c r="D460" s="275">
        <v>502</v>
      </c>
      <c r="E460" s="354" t="s">
        <v>178</v>
      </c>
      <c r="F460" s="49" t="s">
        <v>4</v>
      </c>
      <c r="G460" s="14">
        <v>49400</v>
      </c>
      <c r="H460" s="14">
        <v>49400</v>
      </c>
      <c r="I460" s="13">
        <v>49400</v>
      </c>
      <c r="J460" s="13">
        <v>0</v>
      </c>
      <c r="K460" s="13">
        <v>49400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225"/>
      <c r="Z460" s="173"/>
      <c r="AA460" s="225"/>
      <c r="AB460" s="173"/>
      <c r="AC460" s="321"/>
      <c r="AD460" s="321"/>
      <c r="AE460" s="303"/>
      <c r="AF460" s="367"/>
      <c r="AG460" s="303"/>
      <c r="AH460" s="303"/>
      <c r="AI460" s="298"/>
      <c r="AJ460" s="298"/>
      <c r="AK460" s="298"/>
      <c r="AL460" s="298"/>
      <c r="AM460" s="298"/>
      <c r="AN460" s="298"/>
      <c r="AO460" s="242"/>
      <c r="AP460" s="242"/>
    </row>
    <row r="461" spans="2:42" ht="241.5" customHeight="1" x14ac:dyDescent="0.65">
      <c r="B461" s="39"/>
      <c r="C461" s="304"/>
      <c r="D461" s="304"/>
      <c r="E461" s="355"/>
      <c r="F461" s="49" t="s">
        <v>13</v>
      </c>
      <c r="G461" s="14">
        <v>0</v>
      </c>
      <c r="H461" s="14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225"/>
      <c r="Z461" s="173"/>
      <c r="AA461" s="225"/>
      <c r="AB461" s="173"/>
      <c r="AC461" s="321"/>
      <c r="AD461" s="321"/>
      <c r="AE461" s="303"/>
      <c r="AF461" s="367"/>
      <c r="AG461" s="303"/>
      <c r="AH461" s="303"/>
      <c r="AI461" s="298"/>
      <c r="AJ461" s="298"/>
      <c r="AK461" s="298"/>
      <c r="AL461" s="298"/>
      <c r="AM461" s="298"/>
      <c r="AN461" s="298"/>
      <c r="AO461" s="242"/>
      <c r="AP461" s="242"/>
    </row>
    <row r="462" spans="2:42" ht="213.75" customHeight="1" x14ac:dyDescent="0.65">
      <c r="B462" s="39"/>
      <c r="C462" s="304"/>
      <c r="D462" s="304"/>
      <c r="E462" s="355"/>
      <c r="F462" s="49" t="s">
        <v>14</v>
      </c>
      <c r="G462" s="14">
        <v>0</v>
      </c>
      <c r="H462" s="14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225"/>
      <c r="Z462" s="173"/>
      <c r="AA462" s="225"/>
      <c r="AB462" s="173"/>
      <c r="AC462" s="321"/>
      <c r="AD462" s="321"/>
      <c r="AE462" s="303"/>
      <c r="AF462" s="367"/>
      <c r="AG462" s="303"/>
      <c r="AH462" s="303"/>
      <c r="AI462" s="298"/>
      <c r="AJ462" s="298"/>
      <c r="AK462" s="298"/>
      <c r="AL462" s="298"/>
      <c r="AM462" s="298"/>
      <c r="AN462" s="298"/>
      <c r="AO462" s="242"/>
      <c r="AP462" s="242"/>
    </row>
    <row r="463" spans="2:42" ht="324" customHeight="1" x14ac:dyDescent="0.65">
      <c r="B463" s="39"/>
      <c r="C463" s="304"/>
      <c r="D463" s="304"/>
      <c r="E463" s="355"/>
      <c r="F463" s="49" t="s">
        <v>15</v>
      </c>
      <c r="G463" s="14">
        <v>49400</v>
      </c>
      <c r="H463" s="14">
        <v>49400</v>
      </c>
      <c r="I463" s="13">
        <v>49400</v>
      </c>
      <c r="J463" s="13">
        <v>0</v>
      </c>
      <c r="K463" s="13">
        <v>49400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225"/>
      <c r="Z463" s="173"/>
      <c r="AA463" s="225"/>
      <c r="AB463" s="173"/>
      <c r="AC463" s="321"/>
      <c r="AD463" s="321"/>
      <c r="AE463" s="303"/>
      <c r="AF463" s="367"/>
      <c r="AG463" s="303"/>
      <c r="AH463" s="303"/>
      <c r="AI463" s="298"/>
      <c r="AJ463" s="298"/>
      <c r="AK463" s="298"/>
      <c r="AL463" s="298"/>
      <c r="AM463" s="298"/>
      <c r="AN463" s="298"/>
      <c r="AO463" s="242"/>
      <c r="AP463" s="242"/>
    </row>
    <row r="464" spans="2:42" ht="219" customHeight="1" x14ac:dyDescent="0.65">
      <c r="B464" s="72"/>
      <c r="C464" s="304"/>
      <c r="D464" s="304"/>
      <c r="E464" s="355"/>
      <c r="F464" s="74" t="s">
        <v>189</v>
      </c>
      <c r="G464" s="14">
        <v>0</v>
      </c>
      <c r="H464" s="14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225"/>
      <c r="Z464" s="173"/>
      <c r="AA464" s="225"/>
      <c r="AB464" s="173"/>
      <c r="AC464" s="321"/>
      <c r="AD464" s="321"/>
      <c r="AE464" s="303"/>
      <c r="AF464" s="367"/>
      <c r="AG464" s="303"/>
      <c r="AH464" s="303"/>
      <c r="AI464" s="298"/>
      <c r="AJ464" s="298"/>
      <c r="AK464" s="298"/>
      <c r="AL464" s="298"/>
      <c r="AM464" s="298"/>
      <c r="AN464" s="298"/>
      <c r="AO464" s="242"/>
      <c r="AP464" s="242"/>
    </row>
    <row r="465" spans="2:42" ht="232.5" customHeight="1" x14ac:dyDescent="0.65">
      <c r="B465" s="39"/>
      <c r="C465" s="304"/>
      <c r="D465" s="304"/>
      <c r="E465" s="355"/>
      <c r="F465" s="49" t="s">
        <v>190</v>
      </c>
      <c r="G465" s="14">
        <v>0</v>
      </c>
      <c r="H465" s="14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225"/>
      <c r="Z465" s="173"/>
      <c r="AA465" s="225"/>
      <c r="AB465" s="173"/>
      <c r="AC465" s="321"/>
      <c r="AD465" s="321"/>
      <c r="AE465" s="303"/>
      <c r="AF465" s="367"/>
      <c r="AG465" s="303"/>
      <c r="AH465" s="303"/>
      <c r="AI465" s="298"/>
      <c r="AJ465" s="298"/>
      <c r="AK465" s="298"/>
      <c r="AL465" s="298"/>
      <c r="AM465" s="298"/>
      <c r="AN465" s="298"/>
      <c r="AO465" s="242"/>
      <c r="AP465" s="242"/>
    </row>
    <row r="466" spans="2:42" ht="201" customHeight="1" x14ac:dyDescent="0.65">
      <c r="B466" s="39"/>
      <c r="C466" s="304"/>
      <c r="D466" s="304"/>
      <c r="E466" s="355"/>
      <c r="F466" s="49" t="s">
        <v>191</v>
      </c>
      <c r="G466" s="14">
        <v>0</v>
      </c>
      <c r="H466" s="14">
        <v>0</v>
      </c>
      <c r="I466" s="13">
        <v>0</v>
      </c>
      <c r="J466" s="13"/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225"/>
      <c r="Z466" s="173"/>
      <c r="AA466" s="225"/>
      <c r="AB466" s="173"/>
      <c r="AC466" s="321"/>
      <c r="AD466" s="321"/>
      <c r="AE466" s="303"/>
      <c r="AF466" s="367"/>
      <c r="AG466" s="303"/>
      <c r="AH466" s="303"/>
      <c r="AI466" s="298"/>
      <c r="AJ466" s="298"/>
      <c r="AK466" s="298"/>
      <c r="AL466" s="298"/>
      <c r="AM466" s="298"/>
      <c r="AN466" s="298"/>
      <c r="AO466" s="242"/>
      <c r="AP466" s="242"/>
    </row>
    <row r="467" spans="2:42" ht="291" customHeight="1" x14ac:dyDescent="0.65">
      <c r="B467" s="39"/>
      <c r="C467" s="304"/>
      <c r="D467" s="304"/>
      <c r="E467" s="355"/>
      <c r="F467" s="49" t="s">
        <v>192</v>
      </c>
      <c r="G467" s="14">
        <v>0</v>
      </c>
      <c r="H467" s="14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225"/>
      <c r="Z467" s="173"/>
      <c r="AA467" s="225"/>
      <c r="AB467" s="173"/>
      <c r="AC467" s="321"/>
      <c r="AD467" s="321"/>
      <c r="AE467" s="303"/>
      <c r="AF467" s="367"/>
      <c r="AG467" s="303"/>
      <c r="AH467" s="303"/>
      <c r="AI467" s="298"/>
      <c r="AJ467" s="298"/>
      <c r="AK467" s="298"/>
      <c r="AL467" s="298"/>
      <c r="AM467" s="298"/>
      <c r="AN467" s="298"/>
      <c r="AO467" s="242"/>
      <c r="AP467" s="242"/>
    </row>
    <row r="468" spans="2:42" ht="241.5" customHeight="1" x14ac:dyDescent="0.65">
      <c r="B468" s="39"/>
      <c r="C468" s="305"/>
      <c r="D468" s="305"/>
      <c r="E468" s="356"/>
      <c r="F468" s="49" t="s">
        <v>193</v>
      </c>
      <c r="G468" s="14">
        <v>0</v>
      </c>
      <c r="H468" s="14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225"/>
      <c r="Z468" s="173"/>
      <c r="AA468" s="225"/>
      <c r="AB468" s="173"/>
      <c r="AC468" s="321"/>
      <c r="AD468" s="321"/>
      <c r="AE468" s="303"/>
      <c r="AF468" s="367"/>
      <c r="AG468" s="303"/>
      <c r="AH468" s="303"/>
      <c r="AI468" s="298"/>
      <c r="AJ468" s="298"/>
      <c r="AK468" s="298"/>
      <c r="AL468" s="298"/>
      <c r="AM468" s="298"/>
      <c r="AN468" s="298"/>
      <c r="AO468" s="242"/>
      <c r="AP468" s="242"/>
    </row>
    <row r="469" spans="2:42" ht="104.25" customHeight="1" x14ac:dyDescent="0.65">
      <c r="B469" s="39"/>
      <c r="C469" s="275" t="s">
        <v>85</v>
      </c>
      <c r="D469" s="275">
        <v>502</v>
      </c>
      <c r="E469" s="354" t="s">
        <v>172</v>
      </c>
      <c r="F469" s="49" t="s">
        <v>4</v>
      </c>
      <c r="G469" s="14">
        <v>619373.62</v>
      </c>
      <c r="H469" s="14">
        <v>551242.48</v>
      </c>
      <c r="I469" s="13">
        <v>619373.62</v>
      </c>
      <c r="J469" s="13">
        <v>0</v>
      </c>
      <c r="K469" s="13">
        <v>551242.48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225"/>
      <c r="Z469" s="173"/>
      <c r="AA469" s="225"/>
      <c r="AB469" s="173"/>
      <c r="AC469" s="321"/>
      <c r="AD469" s="321"/>
      <c r="AE469" s="303"/>
      <c r="AF469" s="367"/>
      <c r="AG469" s="303"/>
      <c r="AH469" s="303"/>
      <c r="AI469" s="298"/>
      <c r="AJ469" s="298"/>
      <c r="AK469" s="298"/>
      <c r="AL469" s="298"/>
      <c r="AM469" s="298"/>
      <c r="AN469" s="298"/>
      <c r="AO469" s="242"/>
      <c r="AP469" s="242"/>
    </row>
    <row r="470" spans="2:42" ht="232.5" customHeight="1" x14ac:dyDescent="0.65">
      <c r="B470" s="39"/>
      <c r="C470" s="304"/>
      <c r="D470" s="304"/>
      <c r="E470" s="355"/>
      <c r="F470" s="49" t="s">
        <v>13</v>
      </c>
      <c r="G470" s="14">
        <v>619373.62</v>
      </c>
      <c r="H470" s="14">
        <v>551242.48</v>
      </c>
      <c r="I470" s="13">
        <v>619373.62</v>
      </c>
      <c r="J470" s="13">
        <v>0</v>
      </c>
      <c r="K470" s="13">
        <v>551242.48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225"/>
      <c r="Z470" s="173"/>
      <c r="AA470" s="225"/>
      <c r="AB470" s="173"/>
      <c r="AC470" s="321"/>
      <c r="AD470" s="321"/>
      <c r="AE470" s="303"/>
      <c r="AF470" s="367"/>
      <c r="AG470" s="303"/>
      <c r="AH470" s="303"/>
      <c r="AI470" s="298"/>
      <c r="AJ470" s="298"/>
      <c r="AK470" s="298"/>
      <c r="AL470" s="298"/>
      <c r="AM470" s="298"/>
      <c r="AN470" s="298"/>
      <c r="AO470" s="242"/>
      <c r="AP470" s="242"/>
    </row>
    <row r="471" spans="2:42" ht="172.5" customHeight="1" x14ac:dyDescent="0.65">
      <c r="B471" s="39"/>
      <c r="C471" s="304"/>
      <c r="D471" s="304"/>
      <c r="E471" s="355"/>
      <c r="F471" s="49" t="s">
        <v>14</v>
      </c>
      <c r="G471" s="14">
        <v>0</v>
      </c>
      <c r="H471" s="14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225"/>
      <c r="Z471" s="173"/>
      <c r="AA471" s="225"/>
      <c r="AB471" s="173"/>
      <c r="AC471" s="321"/>
      <c r="AD471" s="321"/>
      <c r="AE471" s="303"/>
      <c r="AF471" s="367"/>
      <c r="AG471" s="303"/>
      <c r="AH471" s="303"/>
      <c r="AI471" s="298"/>
      <c r="AJ471" s="298"/>
      <c r="AK471" s="298"/>
      <c r="AL471" s="298"/>
      <c r="AM471" s="298"/>
      <c r="AN471" s="298"/>
      <c r="AO471" s="242"/>
      <c r="AP471" s="242"/>
    </row>
    <row r="472" spans="2:42" ht="290.25" customHeight="1" x14ac:dyDescent="0.65">
      <c r="B472" s="39"/>
      <c r="C472" s="304"/>
      <c r="D472" s="304"/>
      <c r="E472" s="355"/>
      <c r="F472" s="49" t="s">
        <v>15</v>
      </c>
      <c r="G472" s="14">
        <v>0</v>
      </c>
      <c r="H472" s="14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225"/>
      <c r="Z472" s="173"/>
      <c r="AA472" s="225"/>
      <c r="AB472" s="173"/>
      <c r="AC472" s="321"/>
      <c r="AD472" s="321"/>
      <c r="AE472" s="303"/>
      <c r="AF472" s="367"/>
      <c r="AG472" s="303"/>
      <c r="AH472" s="303"/>
      <c r="AI472" s="298"/>
      <c r="AJ472" s="298"/>
      <c r="AK472" s="298"/>
      <c r="AL472" s="298"/>
      <c r="AM472" s="298"/>
      <c r="AN472" s="298"/>
      <c r="AO472" s="242"/>
      <c r="AP472" s="242"/>
    </row>
    <row r="473" spans="2:42" ht="256.5" customHeight="1" x14ac:dyDescent="0.65">
      <c r="B473" s="72"/>
      <c r="C473" s="304"/>
      <c r="D473" s="304"/>
      <c r="E473" s="355"/>
      <c r="F473" s="74" t="s">
        <v>189</v>
      </c>
      <c r="G473" s="14">
        <v>0</v>
      </c>
      <c r="H473" s="14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225"/>
      <c r="Z473" s="173"/>
      <c r="AA473" s="225"/>
      <c r="AB473" s="173"/>
      <c r="AC473" s="321"/>
      <c r="AD473" s="321"/>
      <c r="AE473" s="303"/>
      <c r="AF473" s="367"/>
      <c r="AG473" s="303"/>
      <c r="AH473" s="303"/>
      <c r="AI473" s="298"/>
      <c r="AJ473" s="298"/>
      <c r="AK473" s="298"/>
      <c r="AL473" s="298"/>
      <c r="AM473" s="298"/>
      <c r="AN473" s="298"/>
      <c r="AO473" s="242"/>
      <c r="AP473" s="242"/>
    </row>
    <row r="474" spans="2:42" ht="187.5" customHeight="1" x14ac:dyDescent="0.65">
      <c r="B474" s="39"/>
      <c r="C474" s="304"/>
      <c r="D474" s="304"/>
      <c r="E474" s="355"/>
      <c r="F474" s="49" t="s">
        <v>190</v>
      </c>
      <c r="G474" s="14">
        <v>0</v>
      </c>
      <c r="H474" s="14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225"/>
      <c r="Z474" s="173"/>
      <c r="AA474" s="225"/>
      <c r="AB474" s="173"/>
      <c r="AC474" s="321"/>
      <c r="AD474" s="321"/>
      <c r="AE474" s="303"/>
      <c r="AF474" s="367"/>
      <c r="AG474" s="303"/>
      <c r="AH474" s="303"/>
      <c r="AI474" s="298"/>
      <c r="AJ474" s="298"/>
      <c r="AK474" s="298"/>
      <c r="AL474" s="298"/>
      <c r="AM474" s="298"/>
      <c r="AN474" s="298"/>
      <c r="AO474" s="242"/>
      <c r="AP474" s="242"/>
    </row>
    <row r="475" spans="2:42" ht="186.75" customHeight="1" x14ac:dyDescent="0.65">
      <c r="B475" s="39"/>
      <c r="C475" s="304"/>
      <c r="D475" s="304"/>
      <c r="E475" s="355"/>
      <c r="F475" s="49" t="s">
        <v>191</v>
      </c>
      <c r="G475" s="14">
        <v>0</v>
      </c>
      <c r="H475" s="14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225"/>
      <c r="Z475" s="173"/>
      <c r="AA475" s="225"/>
      <c r="AB475" s="173"/>
      <c r="AC475" s="321"/>
      <c r="AD475" s="321"/>
      <c r="AE475" s="303"/>
      <c r="AF475" s="367"/>
      <c r="AG475" s="303"/>
      <c r="AH475" s="303"/>
      <c r="AI475" s="298"/>
      <c r="AJ475" s="298"/>
      <c r="AK475" s="298"/>
      <c r="AL475" s="298"/>
      <c r="AM475" s="298"/>
      <c r="AN475" s="298"/>
      <c r="AO475" s="242"/>
      <c r="AP475" s="242"/>
    </row>
    <row r="476" spans="2:42" ht="302.25" customHeight="1" x14ac:dyDescent="0.65">
      <c r="B476" s="39"/>
      <c r="C476" s="304"/>
      <c r="D476" s="304"/>
      <c r="E476" s="355"/>
      <c r="F476" s="49" t="s">
        <v>192</v>
      </c>
      <c r="G476" s="14">
        <v>0</v>
      </c>
      <c r="H476" s="14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225"/>
      <c r="Z476" s="173"/>
      <c r="AA476" s="225"/>
      <c r="AB476" s="173"/>
      <c r="AC476" s="321"/>
      <c r="AD476" s="321"/>
      <c r="AE476" s="303"/>
      <c r="AF476" s="367"/>
      <c r="AG476" s="303"/>
      <c r="AH476" s="303"/>
      <c r="AI476" s="298"/>
      <c r="AJ476" s="298"/>
      <c r="AK476" s="298"/>
      <c r="AL476" s="298"/>
      <c r="AM476" s="298"/>
      <c r="AN476" s="298"/>
      <c r="AO476" s="242"/>
      <c r="AP476" s="242"/>
    </row>
    <row r="477" spans="2:42" ht="234.75" customHeight="1" x14ac:dyDescent="0.65">
      <c r="B477" s="39"/>
      <c r="C477" s="305"/>
      <c r="D477" s="305"/>
      <c r="E477" s="356"/>
      <c r="F477" s="49" t="s">
        <v>193</v>
      </c>
      <c r="G477" s="14">
        <v>0</v>
      </c>
      <c r="H477" s="14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225"/>
      <c r="Z477" s="173"/>
      <c r="AA477" s="225"/>
      <c r="AB477" s="173"/>
      <c r="AC477" s="322"/>
      <c r="AD477" s="322"/>
      <c r="AE477" s="303"/>
      <c r="AF477" s="282"/>
      <c r="AG477" s="303"/>
      <c r="AH477" s="303"/>
      <c r="AI477" s="299"/>
      <c r="AJ477" s="299"/>
      <c r="AK477" s="299"/>
      <c r="AL477" s="299"/>
      <c r="AM477" s="299"/>
      <c r="AN477" s="299"/>
      <c r="AO477" s="243"/>
      <c r="AP477" s="243"/>
    </row>
    <row r="478" spans="2:42" ht="178.5" customHeight="1" x14ac:dyDescent="0.65">
      <c r="B478" s="39"/>
      <c r="C478" s="275" t="s">
        <v>133</v>
      </c>
      <c r="D478" s="275">
        <v>502</v>
      </c>
      <c r="E478" s="285" t="s">
        <v>179</v>
      </c>
      <c r="F478" s="49" t="s">
        <v>4</v>
      </c>
      <c r="G478" s="13">
        <v>28235139.949999999</v>
      </c>
      <c r="H478" s="13">
        <v>27483786.780000001</v>
      </c>
      <c r="I478" s="13">
        <v>0</v>
      </c>
      <c r="J478" s="13">
        <v>0</v>
      </c>
      <c r="K478" s="13">
        <v>0</v>
      </c>
      <c r="L478" s="13">
        <v>0</v>
      </c>
      <c r="M478" s="13">
        <v>28235139.949999999</v>
      </c>
      <c r="N478" s="13">
        <v>0</v>
      </c>
      <c r="O478" s="13">
        <v>27483786.780000001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225"/>
      <c r="Z478" s="173"/>
      <c r="AA478" s="225"/>
      <c r="AB478" s="173"/>
      <c r="AC478" s="288" t="s">
        <v>101</v>
      </c>
      <c r="AD478" s="288" t="s">
        <v>90</v>
      </c>
      <c r="AE478" s="263">
        <v>14.2</v>
      </c>
      <c r="AF478" s="266">
        <v>22.7</v>
      </c>
      <c r="AG478" s="117">
        <v>8.6999999999999993</v>
      </c>
      <c r="AH478" s="263">
        <v>8.7889999999999997</v>
      </c>
      <c r="AI478" s="263">
        <v>1.6</v>
      </c>
      <c r="AJ478" s="263">
        <v>4.2320000000000002</v>
      </c>
      <c r="AK478" s="263">
        <v>2.94</v>
      </c>
      <c r="AL478" s="263">
        <v>4.3319999999999999</v>
      </c>
      <c r="AM478" s="263">
        <v>1</v>
      </c>
      <c r="AN478" s="263">
        <v>5.3150000000000004</v>
      </c>
      <c r="AO478" s="258">
        <v>4.8819999999999997</v>
      </c>
      <c r="AP478" s="258">
        <v>5.4459999999999997</v>
      </c>
    </row>
    <row r="479" spans="2:42" ht="246" customHeight="1" x14ac:dyDescent="0.65">
      <c r="B479" s="39"/>
      <c r="C479" s="304"/>
      <c r="D479" s="304"/>
      <c r="E479" s="286"/>
      <c r="F479" s="49" t="s">
        <v>13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225"/>
      <c r="Z479" s="173"/>
      <c r="AA479" s="225"/>
      <c r="AB479" s="173"/>
      <c r="AC479" s="289"/>
      <c r="AD479" s="289"/>
      <c r="AE479" s="264"/>
      <c r="AF479" s="267"/>
      <c r="AG479" s="117"/>
      <c r="AH479" s="264"/>
      <c r="AI479" s="264"/>
      <c r="AJ479" s="264"/>
      <c r="AK479" s="264"/>
      <c r="AL479" s="264"/>
      <c r="AM479" s="264"/>
      <c r="AN479" s="264"/>
      <c r="AO479" s="259"/>
      <c r="AP479" s="259"/>
    </row>
    <row r="480" spans="2:42" ht="178.5" customHeight="1" x14ac:dyDescent="0.65">
      <c r="B480" s="39"/>
      <c r="C480" s="304"/>
      <c r="D480" s="304"/>
      <c r="E480" s="286"/>
      <c r="F480" s="49" t="s">
        <v>14</v>
      </c>
      <c r="G480" s="13">
        <v>27755141.780000001</v>
      </c>
      <c r="H480" s="13">
        <v>27016561.640000001</v>
      </c>
      <c r="I480" s="13">
        <v>0</v>
      </c>
      <c r="J480" s="13">
        <v>0</v>
      </c>
      <c r="K480" s="13">
        <v>0</v>
      </c>
      <c r="L480" s="13">
        <v>0</v>
      </c>
      <c r="M480" s="13">
        <v>27755141.780000001</v>
      </c>
      <c r="N480" s="13">
        <v>0</v>
      </c>
      <c r="O480" s="13">
        <v>27016561.640000001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225"/>
      <c r="Z480" s="173"/>
      <c r="AA480" s="225"/>
      <c r="AB480" s="173"/>
      <c r="AC480" s="289"/>
      <c r="AD480" s="289"/>
      <c r="AE480" s="264"/>
      <c r="AF480" s="267"/>
      <c r="AG480" s="117"/>
      <c r="AH480" s="264"/>
      <c r="AI480" s="264"/>
      <c r="AJ480" s="264"/>
      <c r="AK480" s="264"/>
      <c r="AL480" s="264"/>
      <c r="AM480" s="264"/>
      <c r="AN480" s="264"/>
      <c r="AO480" s="259"/>
      <c r="AP480" s="259"/>
    </row>
    <row r="481" spans="2:42" ht="324.75" customHeight="1" x14ac:dyDescent="0.65">
      <c r="B481" s="39"/>
      <c r="C481" s="304"/>
      <c r="D481" s="304"/>
      <c r="E481" s="286"/>
      <c r="F481" s="49" t="s">
        <v>15</v>
      </c>
      <c r="G481" s="13">
        <v>479998.17</v>
      </c>
      <c r="H481" s="13">
        <v>467225.14</v>
      </c>
      <c r="I481" s="13">
        <v>0</v>
      </c>
      <c r="J481" s="13">
        <v>0</v>
      </c>
      <c r="K481" s="13">
        <v>0</v>
      </c>
      <c r="L481" s="13">
        <v>0</v>
      </c>
      <c r="M481" s="13">
        <v>479998.17</v>
      </c>
      <c r="N481" s="13">
        <v>0</v>
      </c>
      <c r="O481" s="13">
        <v>467225.14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225"/>
      <c r="Z481" s="173"/>
      <c r="AA481" s="225"/>
      <c r="AB481" s="173"/>
      <c r="AC481" s="289"/>
      <c r="AD481" s="289"/>
      <c r="AE481" s="264"/>
      <c r="AF481" s="267"/>
      <c r="AG481" s="117"/>
      <c r="AH481" s="264"/>
      <c r="AI481" s="264"/>
      <c r="AJ481" s="264"/>
      <c r="AK481" s="264"/>
      <c r="AL481" s="264"/>
      <c r="AM481" s="264"/>
      <c r="AN481" s="264"/>
      <c r="AO481" s="259"/>
      <c r="AP481" s="259"/>
    </row>
    <row r="482" spans="2:42" ht="223.5" customHeight="1" x14ac:dyDescent="0.65">
      <c r="B482" s="72"/>
      <c r="C482" s="304"/>
      <c r="D482" s="304"/>
      <c r="E482" s="286"/>
      <c r="F482" s="74" t="s">
        <v>189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225"/>
      <c r="Z482" s="173"/>
      <c r="AA482" s="225"/>
      <c r="AB482" s="173"/>
      <c r="AC482" s="289"/>
      <c r="AD482" s="289"/>
      <c r="AE482" s="264"/>
      <c r="AF482" s="267"/>
      <c r="AG482" s="117"/>
      <c r="AH482" s="264"/>
      <c r="AI482" s="264"/>
      <c r="AJ482" s="264"/>
      <c r="AK482" s="264"/>
      <c r="AL482" s="264"/>
      <c r="AM482" s="264"/>
      <c r="AN482" s="264"/>
      <c r="AO482" s="259"/>
      <c r="AP482" s="259"/>
    </row>
    <row r="483" spans="2:42" ht="174.75" customHeight="1" x14ac:dyDescent="0.65">
      <c r="B483" s="39"/>
      <c r="C483" s="304"/>
      <c r="D483" s="304"/>
      <c r="E483" s="286"/>
      <c r="F483" s="49" t="s">
        <v>190</v>
      </c>
      <c r="G483" s="14">
        <v>0</v>
      </c>
      <c r="H483" s="14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225"/>
      <c r="Z483" s="173"/>
      <c r="AA483" s="225"/>
      <c r="AB483" s="173"/>
      <c r="AC483" s="289"/>
      <c r="AD483" s="289"/>
      <c r="AE483" s="264"/>
      <c r="AF483" s="267"/>
      <c r="AG483" s="117"/>
      <c r="AH483" s="264"/>
      <c r="AI483" s="264"/>
      <c r="AJ483" s="264"/>
      <c r="AK483" s="264"/>
      <c r="AL483" s="264"/>
      <c r="AM483" s="264"/>
      <c r="AN483" s="264"/>
      <c r="AO483" s="259"/>
      <c r="AP483" s="259"/>
    </row>
    <row r="484" spans="2:42" ht="193.5" customHeight="1" x14ac:dyDescent="0.65">
      <c r="B484" s="39"/>
      <c r="C484" s="304"/>
      <c r="D484" s="304"/>
      <c r="E484" s="286"/>
      <c r="F484" s="49" t="s">
        <v>191</v>
      </c>
      <c r="G484" s="14">
        <v>0</v>
      </c>
      <c r="H484" s="14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225"/>
      <c r="Z484" s="173"/>
      <c r="AA484" s="225"/>
      <c r="AB484" s="173"/>
      <c r="AC484" s="289"/>
      <c r="AD484" s="289"/>
      <c r="AE484" s="264"/>
      <c r="AF484" s="267"/>
      <c r="AG484" s="117"/>
      <c r="AH484" s="264"/>
      <c r="AI484" s="264"/>
      <c r="AJ484" s="264"/>
      <c r="AK484" s="264"/>
      <c r="AL484" s="264"/>
      <c r="AM484" s="264"/>
      <c r="AN484" s="264"/>
      <c r="AO484" s="259"/>
      <c r="AP484" s="259"/>
    </row>
    <row r="485" spans="2:42" ht="287.25" customHeight="1" x14ac:dyDescent="0.65">
      <c r="B485" s="39"/>
      <c r="C485" s="304"/>
      <c r="D485" s="304"/>
      <c r="E485" s="286"/>
      <c r="F485" s="49" t="s">
        <v>192</v>
      </c>
      <c r="G485" s="14">
        <v>0</v>
      </c>
      <c r="H485" s="14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225"/>
      <c r="Z485" s="173"/>
      <c r="AA485" s="225"/>
      <c r="AB485" s="173"/>
      <c r="AC485" s="289"/>
      <c r="AD485" s="289"/>
      <c r="AE485" s="264"/>
      <c r="AF485" s="267"/>
      <c r="AG485" s="117"/>
      <c r="AH485" s="264"/>
      <c r="AI485" s="264"/>
      <c r="AJ485" s="264"/>
      <c r="AK485" s="264"/>
      <c r="AL485" s="264"/>
      <c r="AM485" s="264"/>
      <c r="AN485" s="264"/>
      <c r="AO485" s="260"/>
      <c r="AP485" s="260"/>
    </row>
    <row r="486" spans="2:42" ht="249.75" customHeight="1" x14ac:dyDescent="0.65">
      <c r="B486" s="39"/>
      <c r="C486" s="305"/>
      <c r="D486" s="305"/>
      <c r="E486" s="287"/>
      <c r="F486" s="49" t="s">
        <v>193</v>
      </c>
      <c r="G486" s="14">
        <v>0</v>
      </c>
      <c r="H486" s="14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225"/>
      <c r="Z486" s="173"/>
      <c r="AA486" s="225"/>
      <c r="AB486" s="173"/>
      <c r="AC486" s="289"/>
      <c r="AD486" s="289"/>
      <c r="AE486" s="264"/>
      <c r="AF486" s="267"/>
      <c r="AG486" s="263"/>
      <c r="AH486" s="264"/>
      <c r="AI486" s="264"/>
      <c r="AJ486" s="264"/>
      <c r="AK486" s="264"/>
      <c r="AL486" s="264"/>
      <c r="AM486" s="264"/>
      <c r="AN486" s="264"/>
      <c r="AO486" s="258"/>
      <c r="AP486" s="258"/>
    </row>
    <row r="487" spans="2:42" ht="178.5" customHeight="1" x14ac:dyDescent="0.65">
      <c r="B487" s="39"/>
      <c r="C487" s="275" t="s">
        <v>134</v>
      </c>
      <c r="D487" s="39">
        <v>502</v>
      </c>
      <c r="E487" s="44" t="s">
        <v>174</v>
      </c>
      <c r="F487" s="49" t="s">
        <v>4</v>
      </c>
      <c r="G487" s="13">
        <v>47000</v>
      </c>
      <c r="H487" s="13">
        <v>47000</v>
      </c>
      <c r="I487" s="13">
        <v>0</v>
      </c>
      <c r="J487" s="13">
        <v>0</v>
      </c>
      <c r="K487" s="13">
        <v>0</v>
      </c>
      <c r="L487" s="13">
        <v>0</v>
      </c>
      <c r="M487" s="13">
        <v>47000</v>
      </c>
      <c r="N487" s="13">
        <v>0</v>
      </c>
      <c r="O487" s="13">
        <v>47000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225"/>
      <c r="Z487" s="173"/>
      <c r="AA487" s="225"/>
      <c r="AB487" s="173"/>
      <c r="AC487" s="289"/>
      <c r="AD487" s="289"/>
      <c r="AE487" s="264"/>
      <c r="AF487" s="267"/>
      <c r="AG487" s="117"/>
      <c r="AH487" s="264"/>
      <c r="AI487" s="264"/>
      <c r="AJ487" s="264"/>
      <c r="AK487" s="264"/>
      <c r="AL487" s="264"/>
      <c r="AM487" s="264"/>
      <c r="AN487" s="264"/>
      <c r="AO487" s="259"/>
      <c r="AP487" s="259"/>
    </row>
    <row r="488" spans="2:42" ht="227.25" customHeight="1" x14ac:dyDescent="0.65">
      <c r="B488" s="39"/>
      <c r="C488" s="304"/>
      <c r="D488" s="36"/>
      <c r="E488" s="44"/>
      <c r="F488" s="49" t="s">
        <v>13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225"/>
      <c r="Z488" s="173"/>
      <c r="AA488" s="225"/>
      <c r="AB488" s="173"/>
      <c r="AC488" s="289"/>
      <c r="AD488" s="289"/>
      <c r="AE488" s="264"/>
      <c r="AF488" s="267"/>
      <c r="AG488" s="117"/>
      <c r="AH488" s="264"/>
      <c r="AI488" s="264"/>
      <c r="AJ488" s="264"/>
      <c r="AK488" s="264"/>
      <c r="AL488" s="264"/>
      <c r="AM488" s="264"/>
      <c r="AN488" s="264"/>
      <c r="AO488" s="259"/>
      <c r="AP488" s="259"/>
    </row>
    <row r="489" spans="2:42" ht="178.5" customHeight="1" x14ac:dyDescent="0.65">
      <c r="B489" s="39"/>
      <c r="C489" s="304"/>
      <c r="D489" s="36"/>
      <c r="E489" s="44"/>
      <c r="F489" s="49" t="s">
        <v>14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225"/>
      <c r="Z489" s="173"/>
      <c r="AA489" s="225"/>
      <c r="AB489" s="173"/>
      <c r="AC489" s="289"/>
      <c r="AD489" s="289"/>
      <c r="AE489" s="264"/>
      <c r="AF489" s="267"/>
      <c r="AG489" s="117"/>
      <c r="AH489" s="264"/>
      <c r="AI489" s="264"/>
      <c r="AJ489" s="264"/>
      <c r="AK489" s="264"/>
      <c r="AL489" s="264"/>
      <c r="AM489" s="264"/>
      <c r="AN489" s="264"/>
      <c r="AO489" s="259"/>
      <c r="AP489" s="259"/>
    </row>
    <row r="490" spans="2:42" ht="264.75" customHeight="1" x14ac:dyDescent="0.65">
      <c r="B490" s="39"/>
      <c r="C490" s="304"/>
      <c r="D490" s="36"/>
      <c r="E490" s="44"/>
      <c r="F490" s="49" t="s">
        <v>15</v>
      </c>
      <c r="G490" s="13">
        <v>47000</v>
      </c>
      <c r="H490" s="13">
        <v>47000</v>
      </c>
      <c r="I490" s="13">
        <v>0</v>
      </c>
      <c r="J490" s="13">
        <v>0</v>
      </c>
      <c r="K490" s="13">
        <v>0</v>
      </c>
      <c r="L490" s="13">
        <v>0</v>
      </c>
      <c r="M490" s="13">
        <v>47000</v>
      </c>
      <c r="N490" s="13">
        <v>0</v>
      </c>
      <c r="O490" s="13">
        <v>47000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225"/>
      <c r="Z490" s="173"/>
      <c r="AA490" s="225"/>
      <c r="AB490" s="173"/>
      <c r="AC490" s="289"/>
      <c r="AD490" s="289"/>
      <c r="AE490" s="264"/>
      <c r="AF490" s="267"/>
      <c r="AG490" s="117"/>
      <c r="AH490" s="264"/>
      <c r="AI490" s="264"/>
      <c r="AJ490" s="264"/>
      <c r="AK490" s="264"/>
      <c r="AL490" s="264"/>
      <c r="AM490" s="264"/>
      <c r="AN490" s="264"/>
      <c r="AO490" s="259"/>
      <c r="AP490" s="259"/>
    </row>
    <row r="491" spans="2:42" ht="223.5" customHeight="1" x14ac:dyDescent="0.65">
      <c r="B491" s="72"/>
      <c r="C491" s="304"/>
      <c r="D491" s="71"/>
      <c r="E491" s="73"/>
      <c r="F491" s="74" t="s">
        <v>189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/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225"/>
      <c r="Z491" s="173"/>
      <c r="AA491" s="225"/>
      <c r="AB491" s="173"/>
      <c r="AC491" s="289"/>
      <c r="AD491" s="289"/>
      <c r="AE491" s="264"/>
      <c r="AF491" s="267"/>
      <c r="AG491" s="117"/>
      <c r="AH491" s="264"/>
      <c r="AI491" s="264"/>
      <c r="AJ491" s="264"/>
      <c r="AK491" s="264"/>
      <c r="AL491" s="264"/>
      <c r="AM491" s="264"/>
      <c r="AN491" s="264"/>
      <c r="AO491" s="259"/>
      <c r="AP491" s="259"/>
    </row>
    <row r="492" spans="2:42" ht="216" customHeight="1" x14ac:dyDescent="0.65">
      <c r="B492" s="39"/>
      <c r="C492" s="304"/>
      <c r="D492" s="36"/>
      <c r="E492" s="44"/>
      <c r="F492" s="49" t="s">
        <v>190</v>
      </c>
      <c r="G492" s="14">
        <v>0</v>
      </c>
      <c r="H492" s="14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225"/>
      <c r="Z492" s="173"/>
      <c r="AA492" s="225"/>
      <c r="AB492" s="173"/>
      <c r="AC492" s="289"/>
      <c r="AD492" s="289"/>
      <c r="AE492" s="264"/>
      <c r="AF492" s="267"/>
      <c r="AG492" s="117"/>
      <c r="AH492" s="264"/>
      <c r="AI492" s="264"/>
      <c r="AJ492" s="264"/>
      <c r="AK492" s="264"/>
      <c r="AL492" s="264"/>
      <c r="AM492" s="264"/>
      <c r="AN492" s="264"/>
      <c r="AO492" s="259"/>
      <c r="AP492" s="259"/>
    </row>
    <row r="493" spans="2:42" ht="174.75" customHeight="1" x14ac:dyDescent="0.65">
      <c r="B493" s="39"/>
      <c r="C493" s="304"/>
      <c r="D493" s="36"/>
      <c r="E493" s="44"/>
      <c r="F493" s="49" t="s">
        <v>191</v>
      </c>
      <c r="G493" s="14">
        <v>0</v>
      </c>
      <c r="H493" s="14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>
        <v>0</v>
      </c>
      <c r="R493" s="13">
        <v>0</v>
      </c>
      <c r="S493" s="13">
        <v>0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225"/>
      <c r="Z493" s="173"/>
      <c r="AA493" s="225"/>
      <c r="AB493" s="173"/>
      <c r="AC493" s="289"/>
      <c r="AD493" s="289"/>
      <c r="AE493" s="264"/>
      <c r="AF493" s="267"/>
      <c r="AG493" s="117"/>
      <c r="AH493" s="264"/>
      <c r="AI493" s="264"/>
      <c r="AJ493" s="264"/>
      <c r="AK493" s="264"/>
      <c r="AL493" s="264"/>
      <c r="AM493" s="264"/>
      <c r="AN493" s="264"/>
      <c r="AO493" s="259"/>
      <c r="AP493" s="259"/>
    </row>
    <row r="494" spans="2:42" ht="264.75" customHeight="1" x14ac:dyDescent="0.65">
      <c r="B494" s="39"/>
      <c r="C494" s="304"/>
      <c r="D494" s="36"/>
      <c r="E494" s="44"/>
      <c r="F494" s="49" t="s">
        <v>192</v>
      </c>
      <c r="G494" s="14">
        <v>0</v>
      </c>
      <c r="H494" s="14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225"/>
      <c r="Z494" s="173"/>
      <c r="AA494" s="225"/>
      <c r="AB494" s="173"/>
      <c r="AC494" s="289"/>
      <c r="AD494" s="289"/>
      <c r="AE494" s="264"/>
      <c r="AF494" s="267"/>
      <c r="AG494" s="117"/>
      <c r="AH494" s="264"/>
      <c r="AI494" s="264"/>
      <c r="AJ494" s="264"/>
      <c r="AK494" s="264"/>
      <c r="AL494" s="264"/>
      <c r="AM494" s="264"/>
      <c r="AN494" s="264"/>
      <c r="AO494" s="259"/>
      <c r="AP494" s="259"/>
    </row>
    <row r="495" spans="2:42" ht="208.5" customHeight="1" x14ac:dyDescent="0.65">
      <c r="B495" s="39"/>
      <c r="C495" s="305"/>
      <c r="D495" s="36"/>
      <c r="E495" s="44"/>
      <c r="F495" s="49" t="s">
        <v>193</v>
      </c>
      <c r="G495" s="14">
        <v>0</v>
      </c>
      <c r="H495" s="14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225"/>
      <c r="Z495" s="173"/>
      <c r="AA495" s="225"/>
      <c r="AB495" s="173"/>
      <c r="AC495" s="289"/>
      <c r="AD495" s="289"/>
      <c r="AE495" s="264"/>
      <c r="AF495" s="267"/>
      <c r="AG495" s="117"/>
      <c r="AH495" s="264"/>
      <c r="AI495" s="264"/>
      <c r="AJ495" s="264"/>
      <c r="AK495" s="264"/>
      <c r="AL495" s="264"/>
      <c r="AM495" s="264"/>
      <c r="AN495" s="264"/>
      <c r="AO495" s="259"/>
      <c r="AP495" s="259"/>
    </row>
    <row r="496" spans="2:42" ht="178.5" customHeight="1" x14ac:dyDescent="0.65">
      <c r="B496" s="39"/>
      <c r="C496" s="275" t="s">
        <v>135</v>
      </c>
      <c r="D496" s="275">
        <v>502</v>
      </c>
      <c r="E496" s="285" t="s">
        <v>174</v>
      </c>
      <c r="F496" s="49" t="s">
        <v>4</v>
      </c>
      <c r="G496" s="13">
        <v>579966.77</v>
      </c>
      <c r="H496" s="13">
        <v>579966.77</v>
      </c>
      <c r="I496" s="13">
        <v>0</v>
      </c>
      <c r="J496" s="13">
        <v>0</v>
      </c>
      <c r="K496" s="13">
        <v>0</v>
      </c>
      <c r="L496" s="13">
        <v>0</v>
      </c>
      <c r="M496" s="13">
        <v>579966.77</v>
      </c>
      <c r="N496" s="13">
        <v>0</v>
      </c>
      <c r="O496" s="13">
        <v>579966.77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225"/>
      <c r="Z496" s="173"/>
      <c r="AA496" s="225"/>
      <c r="AB496" s="173"/>
      <c r="AC496" s="289"/>
      <c r="AD496" s="289"/>
      <c r="AE496" s="264"/>
      <c r="AF496" s="267"/>
      <c r="AG496" s="117"/>
      <c r="AH496" s="264"/>
      <c r="AI496" s="264"/>
      <c r="AJ496" s="264"/>
      <c r="AK496" s="264"/>
      <c r="AL496" s="264"/>
      <c r="AM496" s="264"/>
      <c r="AN496" s="264"/>
      <c r="AO496" s="259"/>
      <c r="AP496" s="259"/>
    </row>
    <row r="497" spans="2:42" ht="264.75" customHeight="1" x14ac:dyDescent="0.65">
      <c r="B497" s="39"/>
      <c r="C497" s="304"/>
      <c r="D497" s="304"/>
      <c r="E497" s="286"/>
      <c r="F497" s="49" t="s">
        <v>13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225"/>
      <c r="Z497" s="173"/>
      <c r="AA497" s="225"/>
      <c r="AB497" s="173"/>
      <c r="AC497" s="289"/>
      <c r="AD497" s="289"/>
      <c r="AE497" s="264"/>
      <c r="AF497" s="267"/>
      <c r="AG497" s="117"/>
      <c r="AH497" s="264"/>
      <c r="AI497" s="264"/>
      <c r="AJ497" s="264"/>
      <c r="AK497" s="264"/>
      <c r="AL497" s="264"/>
      <c r="AM497" s="264"/>
      <c r="AN497" s="264"/>
      <c r="AO497" s="259"/>
      <c r="AP497" s="259"/>
    </row>
    <row r="498" spans="2:42" ht="178.5" customHeight="1" x14ac:dyDescent="0.65">
      <c r="B498" s="39"/>
      <c r="C498" s="304"/>
      <c r="D498" s="304"/>
      <c r="E498" s="286"/>
      <c r="F498" s="49" t="s">
        <v>14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225"/>
      <c r="Z498" s="173"/>
      <c r="AA498" s="225"/>
      <c r="AB498" s="173"/>
      <c r="AC498" s="289"/>
      <c r="AD498" s="289"/>
      <c r="AE498" s="264"/>
      <c r="AF498" s="267"/>
      <c r="AG498" s="117"/>
      <c r="AH498" s="264"/>
      <c r="AI498" s="264"/>
      <c r="AJ498" s="264"/>
      <c r="AK498" s="264"/>
      <c r="AL498" s="264"/>
      <c r="AM498" s="264"/>
      <c r="AN498" s="264"/>
      <c r="AO498" s="259"/>
      <c r="AP498" s="259"/>
    </row>
    <row r="499" spans="2:42" ht="306" customHeight="1" x14ac:dyDescent="0.65">
      <c r="B499" s="39"/>
      <c r="C499" s="304"/>
      <c r="D499" s="304"/>
      <c r="E499" s="286"/>
      <c r="F499" s="49" t="s">
        <v>15</v>
      </c>
      <c r="G499" s="13">
        <v>579966.77</v>
      </c>
      <c r="H499" s="13">
        <v>579966.77</v>
      </c>
      <c r="I499" s="13">
        <v>0</v>
      </c>
      <c r="J499" s="13">
        <v>0</v>
      </c>
      <c r="K499" s="13">
        <v>0</v>
      </c>
      <c r="L499" s="13">
        <v>0</v>
      </c>
      <c r="M499" s="13">
        <v>579966.77</v>
      </c>
      <c r="N499" s="13">
        <v>0</v>
      </c>
      <c r="O499" s="13">
        <v>579966.77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225"/>
      <c r="Z499" s="173"/>
      <c r="AA499" s="225"/>
      <c r="AB499" s="173"/>
      <c r="AC499" s="289"/>
      <c r="AD499" s="289"/>
      <c r="AE499" s="264"/>
      <c r="AF499" s="267"/>
      <c r="AG499" s="117"/>
      <c r="AH499" s="264"/>
      <c r="AI499" s="264"/>
      <c r="AJ499" s="264"/>
      <c r="AK499" s="264"/>
      <c r="AL499" s="264"/>
      <c r="AM499" s="264"/>
      <c r="AN499" s="264"/>
      <c r="AO499" s="259"/>
      <c r="AP499" s="259"/>
    </row>
    <row r="500" spans="2:42" ht="257.25" customHeight="1" x14ac:dyDescent="0.65">
      <c r="B500" s="72"/>
      <c r="C500" s="304"/>
      <c r="D500" s="304"/>
      <c r="E500" s="286"/>
      <c r="F500" s="74" t="s">
        <v>189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225"/>
      <c r="Z500" s="173"/>
      <c r="AA500" s="225"/>
      <c r="AB500" s="173"/>
      <c r="AC500" s="289"/>
      <c r="AD500" s="289"/>
      <c r="AE500" s="264"/>
      <c r="AF500" s="267"/>
      <c r="AG500" s="117"/>
      <c r="AH500" s="264"/>
      <c r="AI500" s="264"/>
      <c r="AJ500" s="264"/>
      <c r="AK500" s="264"/>
      <c r="AL500" s="264"/>
      <c r="AM500" s="264"/>
      <c r="AN500" s="264"/>
      <c r="AO500" s="259"/>
      <c r="AP500" s="259"/>
    </row>
    <row r="501" spans="2:42" ht="238.5" customHeight="1" x14ac:dyDescent="0.65">
      <c r="B501" s="39"/>
      <c r="C501" s="304"/>
      <c r="D501" s="304"/>
      <c r="E501" s="286"/>
      <c r="F501" s="49" t="s">
        <v>190</v>
      </c>
      <c r="G501" s="14">
        <v>0</v>
      </c>
      <c r="H501" s="14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225"/>
      <c r="Z501" s="173"/>
      <c r="AA501" s="225"/>
      <c r="AB501" s="173"/>
      <c r="AC501" s="289"/>
      <c r="AD501" s="289"/>
      <c r="AE501" s="264"/>
      <c r="AF501" s="267"/>
      <c r="AG501" s="117"/>
      <c r="AH501" s="264"/>
      <c r="AI501" s="264"/>
      <c r="AJ501" s="264"/>
      <c r="AK501" s="264"/>
      <c r="AL501" s="264"/>
      <c r="AM501" s="264"/>
      <c r="AN501" s="264"/>
      <c r="AO501" s="259"/>
      <c r="AP501" s="259"/>
    </row>
    <row r="502" spans="2:42" ht="178.5" customHeight="1" x14ac:dyDescent="0.65">
      <c r="B502" s="39"/>
      <c r="C502" s="304"/>
      <c r="D502" s="304"/>
      <c r="E502" s="286"/>
      <c r="F502" s="49" t="s">
        <v>191</v>
      </c>
      <c r="G502" s="14">
        <v>0</v>
      </c>
      <c r="H502" s="14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225"/>
      <c r="Z502" s="173"/>
      <c r="AA502" s="225"/>
      <c r="AB502" s="173"/>
      <c r="AC502" s="289"/>
      <c r="AD502" s="289"/>
      <c r="AE502" s="264"/>
      <c r="AF502" s="267"/>
      <c r="AG502" s="117"/>
      <c r="AH502" s="264"/>
      <c r="AI502" s="264"/>
      <c r="AJ502" s="264"/>
      <c r="AK502" s="264"/>
      <c r="AL502" s="264"/>
      <c r="AM502" s="264"/>
      <c r="AN502" s="264"/>
      <c r="AO502" s="259"/>
      <c r="AP502" s="259"/>
    </row>
    <row r="503" spans="2:42" ht="283.5" customHeight="1" x14ac:dyDescent="0.65">
      <c r="B503" s="39"/>
      <c r="C503" s="304"/>
      <c r="D503" s="304"/>
      <c r="E503" s="286"/>
      <c r="F503" s="49" t="s">
        <v>192</v>
      </c>
      <c r="G503" s="14">
        <v>0</v>
      </c>
      <c r="H503" s="14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225"/>
      <c r="Z503" s="173"/>
      <c r="AA503" s="225"/>
      <c r="AB503" s="173"/>
      <c r="AC503" s="289"/>
      <c r="AD503" s="289"/>
      <c r="AE503" s="264"/>
      <c r="AF503" s="267"/>
      <c r="AG503" s="117"/>
      <c r="AH503" s="264"/>
      <c r="AI503" s="264"/>
      <c r="AJ503" s="264"/>
      <c r="AK503" s="264"/>
      <c r="AL503" s="264"/>
      <c r="AM503" s="264"/>
      <c r="AN503" s="264"/>
      <c r="AO503" s="259"/>
      <c r="AP503" s="259"/>
    </row>
    <row r="504" spans="2:42" ht="298.5" customHeight="1" x14ac:dyDescent="0.65">
      <c r="B504" s="39"/>
      <c r="C504" s="305"/>
      <c r="D504" s="305"/>
      <c r="E504" s="287"/>
      <c r="F504" s="49" t="s">
        <v>193</v>
      </c>
      <c r="G504" s="14">
        <v>0</v>
      </c>
      <c r="H504" s="14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225"/>
      <c r="Z504" s="173"/>
      <c r="AA504" s="225"/>
      <c r="AB504" s="173"/>
      <c r="AC504" s="289"/>
      <c r="AD504" s="289"/>
      <c r="AE504" s="264"/>
      <c r="AF504" s="267"/>
      <c r="AG504" s="117"/>
      <c r="AH504" s="264"/>
      <c r="AI504" s="264"/>
      <c r="AJ504" s="264"/>
      <c r="AK504" s="264"/>
      <c r="AL504" s="264"/>
      <c r="AM504" s="264"/>
      <c r="AN504" s="264"/>
      <c r="AO504" s="259"/>
      <c r="AP504" s="259"/>
    </row>
    <row r="505" spans="2:42" ht="178.5" customHeight="1" x14ac:dyDescent="0.65">
      <c r="B505" s="39"/>
      <c r="C505" s="275" t="s">
        <v>136</v>
      </c>
      <c r="D505" s="39">
        <v>502</v>
      </c>
      <c r="E505" s="44" t="s">
        <v>180</v>
      </c>
      <c r="F505" s="49" t="s">
        <v>4</v>
      </c>
      <c r="G505" s="13">
        <v>1800000</v>
      </c>
      <c r="H505" s="13">
        <v>1800000</v>
      </c>
      <c r="I505" s="13">
        <v>0</v>
      </c>
      <c r="J505" s="13">
        <v>0</v>
      </c>
      <c r="K505" s="13">
        <v>0</v>
      </c>
      <c r="L505" s="13">
        <v>0</v>
      </c>
      <c r="M505" s="13">
        <v>1800000</v>
      </c>
      <c r="N505" s="13">
        <v>0</v>
      </c>
      <c r="O505" s="13">
        <v>1800000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225"/>
      <c r="Z505" s="173"/>
      <c r="AA505" s="225"/>
      <c r="AB505" s="173"/>
      <c r="AC505" s="289"/>
      <c r="AD505" s="289"/>
      <c r="AE505" s="264"/>
      <c r="AF505" s="267"/>
      <c r="AG505" s="117"/>
      <c r="AH505" s="264"/>
      <c r="AI505" s="264"/>
      <c r="AJ505" s="264"/>
      <c r="AK505" s="264"/>
      <c r="AL505" s="264"/>
      <c r="AM505" s="264"/>
      <c r="AN505" s="264"/>
      <c r="AO505" s="259"/>
      <c r="AP505" s="259"/>
    </row>
    <row r="506" spans="2:42" ht="249.75" customHeight="1" x14ac:dyDescent="0.65">
      <c r="B506" s="39"/>
      <c r="C506" s="304"/>
      <c r="D506" s="36"/>
      <c r="E506" s="44"/>
      <c r="F506" s="49" t="s">
        <v>13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225"/>
      <c r="Z506" s="173"/>
      <c r="AA506" s="225"/>
      <c r="AB506" s="173"/>
      <c r="AC506" s="289"/>
      <c r="AD506" s="289"/>
      <c r="AE506" s="264"/>
      <c r="AF506" s="267"/>
      <c r="AG506" s="117"/>
      <c r="AH506" s="264"/>
      <c r="AI506" s="264"/>
      <c r="AJ506" s="264"/>
      <c r="AK506" s="264"/>
      <c r="AL506" s="264"/>
      <c r="AM506" s="264"/>
      <c r="AN506" s="264"/>
      <c r="AO506" s="259"/>
      <c r="AP506" s="259"/>
    </row>
    <row r="507" spans="2:42" ht="178.5" customHeight="1" x14ac:dyDescent="0.65">
      <c r="B507" s="39"/>
      <c r="C507" s="304"/>
      <c r="D507" s="36"/>
      <c r="E507" s="44"/>
      <c r="F507" s="49" t="s">
        <v>14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225"/>
      <c r="Z507" s="173"/>
      <c r="AA507" s="225"/>
      <c r="AB507" s="173"/>
      <c r="AC507" s="289"/>
      <c r="AD507" s="289"/>
      <c r="AE507" s="264"/>
      <c r="AF507" s="267"/>
      <c r="AG507" s="117"/>
      <c r="AH507" s="264"/>
      <c r="AI507" s="264"/>
      <c r="AJ507" s="264"/>
      <c r="AK507" s="264"/>
      <c r="AL507" s="264"/>
      <c r="AM507" s="264"/>
      <c r="AN507" s="264"/>
      <c r="AO507" s="259"/>
      <c r="AP507" s="259"/>
    </row>
    <row r="508" spans="2:42" ht="178.5" customHeight="1" x14ac:dyDescent="0.65">
      <c r="B508" s="39"/>
      <c r="C508" s="304"/>
      <c r="D508" s="36"/>
      <c r="E508" s="44"/>
      <c r="F508" s="49" t="s">
        <v>15</v>
      </c>
      <c r="G508" s="13">
        <v>1800000</v>
      </c>
      <c r="H508" s="13">
        <v>1800000</v>
      </c>
      <c r="I508" s="13">
        <v>0</v>
      </c>
      <c r="J508" s="13">
        <v>0</v>
      </c>
      <c r="K508" s="13">
        <v>0</v>
      </c>
      <c r="L508" s="13">
        <v>0</v>
      </c>
      <c r="M508" s="13">
        <v>1800000</v>
      </c>
      <c r="N508" s="13">
        <v>0</v>
      </c>
      <c r="O508" s="13">
        <v>1800000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225"/>
      <c r="Z508" s="173"/>
      <c r="AA508" s="225"/>
      <c r="AB508" s="173"/>
      <c r="AC508" s="289"/>
      <c r="AD508" s="289"/>
      <c r="AE508" s="264"/>
      <c r="AF508" s="267"/>
      <c r="AG508" s="117"/>
      <c r="AH508" s="264"/>
      <c r="AI508" s="264"/>
      <c r="AJ508" s="264"/>
      <c r="AK508" s="264"/>
      <c r="AL508" s="264"/>
      <c r="AM508" s="264"/>
      <c r="AN508" s="264"/>
      <c r="AO508" s="259"/>
      <c r="AP508" s="259"/>
    </row>
    <row r="509" spans="2:42" ht="204.75" customHeight="1" x14ac:dyDescent="0.65">
      <c r="B509" s="72"/>
      <c r="C509" s="304"/>
      <c r="D509" s="71"/>
      <c r="E509" s="73"/>
      <c r="F509" s="74" t="s">
        <v>189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225"/>
      <c r="Z509" s="173"/>
      <c r="AA509" s="225"/>
      <c r="AB509" s="173"/>
      <c r="AC509" s="289"/>
      <c r="AD509" s="289"/>
      <c r="AE509" s="264"/>
      <c r="AF509" s="267"/>
      <c r="AG509" s="117"/>
      <c r="AH509" s="264"/>
      <c r="AI509" s="264"/>
      <c r="AJ509" s="264"/>
      <c r="AK509" s="264"/>
      <c r="AL509" s="264"/>
      <c r="AM509" s="264"/>
      <c r="AN509" s="264"/>
      <c r="AO509" s="259"/>
      <c r="AP509" s="259"/>
    </row>
    <row r="510" spans="2:42" ht="178.5" customHeight="1" x14ac:dyDescent="0.65">
      <c r="B510" s="39"/>
      <c r="C510" s="304"/>
      <c r="D510" s="36"/>
      <c r="E510" s="44"/>
      <c r="F510" s="49" t="s">
        <v>190</v>
      </c>
      <c r="G510" s="14">
        <v>0</v>
      </c>
      <c r="H510" s="14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225"/>
      <c r="Z510" s="173"/>
      <c r="AA510" s="225"/>
      <c r="AB510" s="173"/>
      <c r="AC510" s="289"/>
      <c r="AD510" s="289"/>
      <c r="AE510" s="264"/>
      <c r="AF510" s="267"/>
      <c r="AG510" s="117"/>
      <c r="AH510" s="264"/>
      <c r="AI510" s="264"/>
      <c r="AJ510" s="264"/>
      <c r="AK510" s="264"/>
      <c r="AL510" s="264"/>
      <c r="AM510" s="264"/>
      <c r="AN510" s="264"/>
      <c r="AO510" s="259"/>
      <c r="AP510" s="259"/>
    </row>
    <row r="511" spans="2:42" ht="178.5" customHeight="1" x14ac:dyDescent="0.65">
      <c r="B511" s="39"/>
      <c r="C511" s="304"/>
      <c r="D511" s="36"/>
      <c r="E511" s="44"/>
      <c r="F511" s="49" t="s">
        <v>191</v>
      </c>
      <c r="G511" s="14">
        <v>0</v>
      </c>
      <c r="H511" s="14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225"/>
      <c r="Z511" s="173"/>
      <c r="AA511" s="225"/>
      <c r="AB511" s="173"/>
      <c r="AC511" s="289"/>
      <c r="AD511" s="289"/>
      <c r="AE511" s="264"/>
      <c r="AF511" s="267"/>
      <c r="AG511" s="117"/>
      <c r="AH511" s="264"/>
      <c r="AI511" s="264"/>
      <c r="AJ511" s="264"/>
      <c r="AK511" s="264"/>
      <c r="AL511" s="264"/>
      <c r="AM511" s="264"/>
      <c r="AN511" s="264"/>
      <c r="AO511" s="259"/>
      <c r="AP511" s="259"/>
    </row>
    <row r="512" spans="2:42" ht="178.5" customHeight="1" x14ac:dyDescent="0.65">
      <c r="B512" s="39"/>
      <c r="C512" s="304"/>
      <c r="D512" s="36"/>
      <c r="E512" s="44"/>
      <c r="F512" s="49" t="s">
        <v>192</v>
      </c>
      <c r="G512" s="14">
        <v>0</v>
      </c>
      <c r="H512" s="14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225"/>
      <c r="Z512" s="173"/>
      <c r="AA512" s="225"/>
      <c r="AB512" s="173"/>
      <c r="AC512" s="289"/>
      <c r="AD512" s="289"/>
      <c r="AE512" s="264"/>
      <c r="AF512" s="267"/>
      <c r="AG512" s="117"/>
      <c r="AH512" s="264"/>
      <c r="AI512" s="264"/>
      <c r="AJ512" s="264"/>
      <c r="AK512" s="264"/>
      <c r="AL512" s="264"/>
      <c r="AM512" s="264"/>
      <c r="AN512" s="264"/>
      <c r="AO512" s="259"/>
      <c r="AP512" s="259"/>
    </row>
    <row r="513" spans="2:42" ht="242.25" customHeight="1" x14ac:dyDescent="0.65">
      <c r="B513" s="39"/>
      <c r="C513" s="305"/>
      <c r="D513" s="36"/>
      <c r="E513" s="44"/>
      <c r="F513" s="49" t="s">
        <v>193</v>
      </c>
      <c r="G513" s="14">
        <v>0</v>
      </c>
      <c r="H513" s="14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225"/>
      <c r="Z513" s="173"/>
      <c r="AA513" s="225"/>
      <c r="AB513" s="173"/>
      <c r="AC513" s="289"/>
      <c r="AD513" s="289"/>
      <c r="AE513" s="264"/>
      <c r="AF513" s="267"/>
      <c r="AG513" s="117"/>
      <c r="AH513" s="264"/>
      <c r="AI513" s="264"/>
      <c r="AJ513" s="264"/>
      <c r="AK513" s="264"/>
      <c r="AL513" s="264"/>
      <c r="AM513" s="264"/>
      <c r="AN513" s="264"/>
      <c r="AO513" s="259"/>
      <c r="AP513" s="259"/>
    </row>
    <row r="514" spans="2:42" ht="178.5" customHeight="1" x14ac:dyDescent="0.65">
      <c r="B514" s="39"/>
      <c r="C514" s="275" t="s">
        <v>137</v>
      </c>
      <c r="D514" s="275">
        <v>502</v>
      </c>
      <c r="E514" s="285" t="s">
        <v>181</v>
      </c>
      <c r="F514" s="49" t="s">
        <v>4</v>
      </c>
      <c r="G514" s="13">
        <v>5000000</v>
      </c>
      <c r="H514" s="13">
        <v>5000000</v>
      </c>
      <c r="I514" s="13">
        <v>0</v>
      </c>
      <c r="J514" s="13">
        <v>0</v>
      </c>
      <c r="K514" s="13">
        <v>0</v>
      </c>
      <c r="L514" s="13">
        <v>0</v>
      </c>
      <c r="M514" s="13">
        <v>5000000</v>
      </c>
      <c r="N514" s="13">
        <v>0</v>
      </c>
      <c r="O514" s="13">
        <v>5000000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225"/>
      <c r="Z514" s="173"/>
      <c r="AA514" s="225"/>
      <c r="AB514" s="173"/>
      <c r="AC514" s="289"/>
      <c r="AD514" s="289"/>
      <c r="AE514" s="264"/>
      <c r="AF514" s="267"/>
      <c r="AG514" s="117"/>
      <c r="AH514" s="264"/>
      <c r="AI514" s="264"/>
      <c r="AJ514" s="264"/>
      <c r="AK514" s="264"/>
      <c r="AL514" s="264"/>
      <c r="AM514" s="264"/>
      <c r="AN514" s="264"/>
      <c r="AO514" s="259"/>
      <c r="AP514" s="259"/>
    </row>
    <row r="515" spans="2:42" ht="249.75" customHeight="1" x14ac:dyDescent="0.65">
      <c r="B515" s="39"/>
      <c r="C515" s="304"/>
      <c r="D515" s="304"/>
      <c r="E515" s="286"/>
      <c r="F515" s="49" t="s">
        <v>13</v>
      </c>
      <c r="G515" s="13">
        <v>5000000</v>
      </c>
      <c r="H515" s="13">
        <v>5000000</v>
      </c>
      <c r="I515" s="13">
        <v>0</v>
      </c>
      <c r="J515" s="13">
        <v>0</v>
      </c>
      <c r="K515" s="13">
        <v>0</v>
      </c>
      <c r="L515" s="13">
        <v>0</v>
      </c>
      <c r="M515" s="13">
        <v>5000000</v>
      </c>
      <c r="N515" s="13">
        <v>0</v>
      </c>
      <c r="O515" s="13">
        <v>5000000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225"/>
      <c r="Z515" s="173"/>
      <c r="AA515" s="225"/>
      <c r="AB515" s="173"/>
      <c r="AC515" s="289"/>
      <c r="AD515" s="289"/>
      <c r="AE515" s="264"/>
      <c r="AF515" s="267"/>
      <c r="AG515" s="117"/>
      <c r="AH515" s="264"/>
      <c r="AI515" s="264"/>
      <c r="AJ515" s="264"/>
      <c r="AK515" s="264"/>
      <c r="AL515" s="264"/>
      <c r="AM515" s="264"/>
      <c r="AN515" s="264"/>
      <c r="AO515" s="259"/>
      <c r="AP515" s="259"/>
    </row>
    <row r="516" spans="2:42" ht="178.5" customHeight="1" x14ac:dyDescent="0.65">
      <c r="B516" s="39"/>
      <c r="C516" s="304"/>
      <c r="D516" s="304"/>
      <c r="E516" s="286"/>
      <c r="F516" s="49" t="s">
        <v>14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/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225"/>
      <c r="Z516" s="173"/>
      <c r="AA516" s="225"/>
      <c r="AB516" s="173"/>
      <c r="AC516" s="289"/>
      <c r="AD516" s="289"/>
      <c r="AE516" s="264"/>
      <c r="AF516" s="267"/>
      <c r="AG516" s="117"/>
      <c r="AH516" s="264"/>
      <c r="AI516" s="264"/>
      <c r="AJ516" s="264"/>
      <c r="AK516" s="264"/>
      <c r="AL516" s="264"/>
      <c r="AM516" s="264"/>
      <c r="AN516" s="264"/>
      <c r="AO516" s="259"/>
      <c r="AP516" s="259"/>
    </row>
    <row r="517" spans="2:42" ht="287.25" customHeight="1" x14ac:dyDescent="0.65">
      <c r="B517" s="39"/>
      <c r="C517" s="304"/>
      <c r="D517" s="304"/>
      <c r="E517" s="286"/>
      <c r="F517" s="49" t="s">
        <v>15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225"/>
      <c r="Z517" s="173"/>
      <c r="AA517" s="225"/>
      <c r="AB517" s="173"/>
      <c r="AC517" s="289"/>
      <c r="AD517" s="289"/>
      <c r="AE517" s="264"/>
      <c r="AF517" s="267"/>
      <c r="AG517" s="117"/>
      <c r="AH517" s="264"/>
      <c r="AI517" s="264"/>
      <c r="AJ517" s="264"/>
      <c r="AK517" s="264"/>
      <c r="AL517" s="264"/>
      <c r="AM517" s="264"/>
      <c r="AN517" s="264"/>
      <c r="AO517" s="259"/>
      <c r="AP517" s="259"/>
    </row>
    <row r="518" spans="2:42" ht="223.5" customHeight="1" x14ac:dyDescent="0.65">
      <c r="B518" s="72"/>
      <c r="C518" s="304"/>
      <c r="D518" s="304"/>
      <c r="E518" s="286"/>
      <c r="F518" s="74" t="s">
        <v>189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225"/>
      <c r="Z518" s="173"/>
      <c r="AA518" s="225"/>
      <c r="AB518" s="173"/>
      <c r="AC518" s="289"/>
      <c r="AD518" s="289"/>
      <c r="AE518" s="264"/>
      <c r="AF518" s="267"/>
      <c r="AG518" s="117"/>
      <c r="AH518" s="264"/>
      <c r="AI518" s="264"/>
      <c r="AJ518" s="264"/>
      <c r="AK518" s="264"/>
      <c r="AL518" s="264"/>
      <c r="AM518" s="264"/>
      <c r="AN518" s="264"/>
      <c r="AO518" s="259"/>
      <c r="AP518" s="259"/>
    </row>
    <row r="519" spans="2:42" ht="178.5" customHeight="1" x14ac:dyDescent="0.65">
      <c r="B519" s="39"/>
      <c r="C519" s="304"/>
      <c r="D519" s="304"/>
      <c r="E519" s="286"/>
      <c r="F519" s="49" t="s">
        <v>190</v>
      </c>
      <c r="G519" s="14">
        <v>0</v>
      </c>
      <c r="H519" s="14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225"/>
      <c r="Z519" s="173"/>
      <c r="AA519" s="225"/>
      <c r="AB519" s="173"/>
      <c r="AC519" s="289"/>
      <c r="AD519" s="289"/>
      <c r="AE519" s="264"/>
      <c r="AF519" s="267"/>
      <c r="AG519" s="117"/>
      <c r="AH519" s="264"/>
      <c r="AI519" s="264"/>
      <c r="AJ519" s="264"/>
      <c r="AK519" s="264"/>
      <c r="AL519" s="264"/>
      <c r="AM519" s="264"/>
      <c r="AN519" s="264"/>
      <c r="AO519" s="259"/>
      <c r="AP519" s="259"/>
    </row>
    <row r="520" spans="2:42" ht="178.5" customHeight="1" x14ac:dyDescent="0.65">
      <c r="B520" s="39"/>
      <c r="C520" s="304"/>
      <c r="D520" s="304"/>
      <c r="E520" s="286"/>
      <c r="F520" s="49" t="s">
        <v>191</v>
      </c>
      <c r="G520" s="14">
        <v>0</v>
      </c>
      <c r="H520" s="14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225"/>
      <c r="Z520" s="173"/>
      <c r="AA520" s="225"/>
      <c r="AB520" s="173"/>
      <c r="AC520" s="289"/>
      <c r="AD520" s="289"/>
      <c r="AE520" s="264"/>
      <c r="AF520" s="267"/>
      <c r="AG520" s="117"/>
      <c r="AH520" s="264"/>
      <c r="AI520" s="264"/>
      <c r="AJ520" s="264"/>
      <c r="AK520" s="264"/>
      <c r="AL520" s="264"/>
      <c r="AM520" s="264"/>
      <c r="AN520" s="264"/>
      <c r="AO520" s="259"/>
      <c r="AP520" s="259"/>
    </row>
    <row r="521" spans="2:42" ht="287.25" customHeight="1" x14ac:dyDescent="0.65">
      <c r="B521" s="39"/>
      <c r="C521" s="304"/>
      <c r="D521" s="304"/>
      <c r="E521" s="286"/>
      <c r="F521" s="49" t="s">
        <v>192</v>
      </c>
      <c r="G521" s="14">
        <v>0</v>
      </c>
      <c r="H521" s="14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225"/>
      <c r="Z521" s="173"/>
      <c r="AA521" s="225"/>
      <c r="AB521" s="173"/>
      <c r="AC521" s="289"/>
      <c r="AD521" s="289"/>
      <c r="AE521" s="264"/>
      <c r="AF521" s="267"/>
      <c r="AG521" s="117"/>
      <c r="AH521" s="264"/>
      <c r="AI521" s="264"/>
      <c r="AJ521" s="264"/>
      <c r="AK521" s="264"/>
      <c r="AL521" s="264"/>
      <c r="AM521" s="264"/>
      <c r="AN521" s="264"/>
      <c r="AO521" s="259"/>
      <c r="AP521" s="259"/>
    </row>
    <row r="522" spans="2:42" ht="249.75" customHeight="1" x14ac:dyDescent="0.65">
      <c r="B522" s="39"/>
      <c r="C522" s="305"/>
      <c r="D522" s="305"/>
      <c r="E522" s="287"/>
      <c r="F522" s="49" t="s">
        <v>193</v>
      </c>
      <c r="G522" s="14">
        <v>0</v>
      </c>
      <c r="H522" s="14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225"/>
      <c r="Z522" s="173"/>
      <c r="AA522" s="225"/>
      <c r="AB522" s="173"/>
      <c r="AC522" s="289"/>
      <c r="AD522" s="289"/>
      <c r="AE522" s="264"/>
      <c r="AF522" s="267"/>
      <c r="AG522" s="117"/>
      <c r="AH522" s="264"/>
      <c r="AI522" s="264"/>
      <c r="AJ522" s="264"/>
      <c r="AK522" s="264"/>
      <c r="AL522" s="264"/>
      <c r="AM522" s="264"/>
      <c r="AN522" s="264"/>
      <c r="AO522" s="259"/>
      <c r="AP522" s="259"/>
    </row>
    <row r="523" spans="2:42" ht="178.5" customHeight="1" x14ac:dyDescent="0.65">
      <c r="B523" s="39"/>
      <c r="C523" s="275" t="s">
        <v>138</v>
      </c>
      <c r="D523" s="39">
        <v>502</v>
      </c>
      <c r="E523" s="44" t="s">
        <v>182</v>
      </c>
      <c r="F523" s="49" t="s">
        <v>4</v>
      </c>
      <c r="G523" s="13">
        <v>709393.82</v>
      </c>
      <c r="H523" s="13">
        <v>709393.82</v>
      </c>
      <c r="I523" s="13">
        <v>0</v>
      </c>
      <c r="J523" s="13">
        <v>0</v>
      </c>
      <c r="K523" s="13">
        <v>0</v>
      </c>
      <c r="L523" s="13">
        <v>0</v>
      </c>
      <c r="M523" s="13">
        <v>709393.82</v>
      </c>
      <c r="N523" s="13">
        <v>0</v>
      </c>
      <c r="O523" s="13">
        <v>709393.82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225"/>
      <c r="Z523" s="173"/>
      <c r="AA523" s="225"/>
      <c r="AB523" s="173"/>
      <c r="AC523" s="289"/>
      <c r="AD523" s="289"/>
      <c r="AE523" s="264"/>
      <c r="AF523" s="267"/>
      <c r="AG523" s="117"/>
      <c r="AH523" s="264"/>
      <c r="AI523" s="264"/>
      <c r="AJ523" s="264"/>
      <c r="AK523" s="264"/>
      <c r="AL523" s="264"/>
      <c r="AM523" s="264"/>
      <c r="AN523" s="264"/>
      <c r="AO523" s="259"/>
      <c r="AP523" s="259"/>
    </row>
    <row r="524" spans="2:42" ht="279.75" customHeight="1" x14ac:dyDescent="0.65">
      <c r="B524" s="39"/>
      <c r="C524" s="304"/>
      <c r="D524" s="36"/>
      <c r="E524" s="44"/>
      <c r="F524" s="49" t="s">
        <v>13</v>
      </c>
      <c r="G524" s="13">
        <v>709393.82</v>
      </c>
      <c r="H524" s="13">
        <v>709393.82</v>
      </c>
      <c r="I524" s="13">
        <v>0</v>
      </c>
      <c r="J524" s="13">
        <v>0</v>
      </c>
      <c r="K524" s="13">
        <v>0</v>
      </c>
      <c r="L524" s="13">
        <v>0</v>
      </c>
      <c r="M524" s="13">
        <v>709393.82</v>
      </c>
      <c r="N524" s="13">
        <v>0</v>
      </c>
      <c r="O524" s="13">
        <v>709393.82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225"/>
      <c r="Z524" s="173"/>
      <c r="AA524" s="225"/>
      <c r="AB524" s="173"/>
      <c r="AC524" s="289"/>
      <c r="AD524" s="289"/>
      <c r="AE524" s="264"/>
      <c r="AF524" s="267"/>
      <c r="AG524" s="117"/>
      <c r="AH524" s="264"/>
      <c r="AI524" s="264"/>
      <c r="AJ524" s="264"/>
      <c r="AK524" s="264"/>
      <c r="AL524" s="264"/>
      <c r="AM524" s="264"/>
      <c r="AN524" s="264"/>
      <c r="AO524" s="259"/>
      <c r="AP524" s="259"/>
    </row>
    <row r="525" spans="2:42" ht="178.5" customHeight="1" x14ac:dyDescent="0.65">
      <c r="B525" s="39"/>
      <c r="C525" s="304"/>
      <c r="D525" s="36"/>
      <c r="E525" s="44"/>
      <c r="F525" s="49" t="s">
        <v>14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225"/>
      <c r="Z525" s="173"/>
      <c r="AA525" s="225"/>
      <c r="AB525" s="173"/>
      <c r="AC525" s="289"/>
      <c r="AD525" s="289"/>
      <c r="AE525" s="264"/>
      <c r="AF525" s="267"/>
      <c r="AG525" s="117"/>
      <c r="AH525" s="264"/>
      <c r="AI525" s="264"/>
      <c r="AJ525" s="264"/>
      <c r="AK525" s="264"/>
      <c r="AL525" s="264"/>
      <c r="AM525" s="264"/>
      <c r="AN525" s="264"/>
      <c r="AO525" s="259"/>
      <c r="AP525" s="259"/>
    </row>
    <row r="526" spans="2:42" ht="283.5" customHeight="1" x14ac:dyDescent="0.65">
      <c r="B526" s="39"/>
      <c r="C526" s="304"/>
      <c r="D526" s="36"/>
      <c r="E526" s="44"/>
      <c r="F526" s="49" t="s">
        <v>15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225"/>
      <c r="Z526" s="173"/>
      <c r="AA526" s="225"/>
      <c r="AB526" s="173"/>
      <c r="AC526" s="289"/>
      <c r="AD526" s="289"/>
      <c r="AE526" s="264"/>
      <c r="AF526" s="267"/>
      <c r="AG526" s="117"/>
      <c r="AH526" s="264"/>
      <c r="AI526" s="264"/>
      <c r="AJ526" s="264"/>
      <c r="AK526" s="264"/>
      <c r="AL526" s="264"/>
      <c r="AM526" s="264"/>
      <c r="AN526" s="264"/>
      <c r="AO526" s="259"/>
      <c r="AP526" s="259"/>
    </row>
    <row r="527" spans="2:42" ht="227.25" customHeight="1" x14ac:dyDescent="0.65">
      <c r="B527" s="72"/>
      <c r="C527" s="304"/>
      <c r="D527" s="71"/>
      <c r="E527" s="73"/>
      <c r="F527" s="74" t="s">
        <v>189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225"/>
      <c r="Z527" s="173"/>
      <c r="AA527" s="225"/>
      <c r="AB527" s="173"/>
      <c r="AC527" s="289"/>
      <c r="AD527" s="289"/>
      <c r="AE527" s="264"/>
      <c r="AF527" s="267"/>
      <c r="AG527" s="117"/>
      <c r="AH527" s="264"/>
      <c r="AI527" s="264"/>
      <c r="AJ527" s="264"/>
      <c r="AK527" s="264"/>
      <c r="AL527" s="264"/>
      <c r="AM527" s="264"/>
      <c r="AN527" s="264"/>
      <c r="AO527" s="259"/>
      <c r="AP527" s="259"/>
    </row>
    <row r="528" spans="2:42" ht="178.5" customHeight="1" x14ac:dyDescent="0.65">
      <c r="B528" s="39"/>
      <c r="C528" s="304"/>
      <c r="D528" s="36"/>
      <c r="E528" s="44"/>
      <c r="F528" s="49" t="s">
        <v>190</v>
      </c>
      <c r="G528" s="14">
        <v>0</v>
      </c>
      <c r="H528" s="14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225"/>
      <c r="Z528" s="173"/>
      <c r="AA528" s="225"/>
      <c r="AB528" s="173"/>
      <c r="AC528" s="289"/>
      <c r="AD528" s="289"/>
      <c r="AE528" s="264"/>
      <c r="AF528" s="267"/>
      <c r="AG528" s="117"/>
      <c r="AH528" s="264"/>
      <c r="AI528" s="264"/>
      <c r="AJ528" s="264"/>
      <c r="AK528" s="264"/>
      <c r="AL528" s="264"/>
      <c r="AM528" s="264"/>
      <c r="AN528" s="264"/>
      <c r="AO528" s="259"/>
      <c r="AP528" s="259"/>
    </row>
    <row r="529" spans="2:42" ht="178.5" customHeight="1" x14ac:dyDescent="0.65">
      <c r="B529" s="39"/>
      <c r="C529" s="304"/>
      <c r="D529" s="36"/>
      <c r="E529" s="44"/>
      <c r="F529" s="49" t="s">
        <v>191</v>
      </c>
      <c r="G529" s="14">
        <v>0</v>
      </c>
      <c r="H529" s="14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225"/>
      <c r="Z529" s="173"/>
      <c r="AA529" s="225"/>
      <c r="AB529" s="173"/>
      <c r="AC529" s="289"/>
      <c r="AD529" s="289"/>
      <c r="AE529" s="264"/>
      <c r="AF529" s="267"/>
      <c r="AG529" s="117"/>
      <c r="AH529" s="264"/>
      <c r="AI529" s="264"/>
      <c r="AJ529" s="264"/>
      <c r="AK529" s="264"/>
      <c r="AL529" s="264"/>
      <c r="AM529" s="264"/>
      <c r="AN529" s="264"/>
      <c r="AO529" s="259"/>
      <c r="AP529" s="259"/>
    </row>
    <row r="530" spans="2:42" ht="283.5" customHeight="1" x14ac:dyDescent="0.65">
      <c r="B530" s="39"/>
      <c r="C530" s="304"/>
      <c r="D530" s="36"/>
      <c r="E530" s="44"/>
      <c r="F530" s="49" t="s">
        <v>192</v>
      </c>
      <c r="G530" s="14">
        <v>0</v>
      </c>
      <c r="H530" s="14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225"/>
      <c r="Z530" s="173"/>
      <c r="AA530" s="225"/>
      <c r="AB530" s="173"/>
      <c r="AC530" s="289"/>
      <c r="AD530" s="289"/>
      <c r="AE530" s="264"/>
      <c r="AF530" s="267"/>
      <c r="AG530" s="117"/>
      <c r="AH530" s="264"/>
      <c r="AI530" s="264"/>
      <c r="AJ530" s="264"/>
      <c r="AK530" s="264"/>
      <c r="AL530" s="264"/>
      <c r="AM530" s="264"/>
      <c r="AN530" s="264"/>
      <c r="AO530" s="259"/>
      <c r="AP530" s="259"/>
    </row>
    <row r="531" spans="2:42" ht="253.5" customHeight="1" x14ac:dyDescent="0.65">
      <c r="B531" s="39"/>
      <c r="C531" s="305"/>
      <c r="D531" s="36"/>
      <c r="E531" s="44"/>
      <c r="F531" s="49" t="s">
        <v>193</v>
      </c>
      <c r="G531" s="14">
        <v>0</v>
      </c>
      <c r="H531" s="14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225"/>
      <c r="Z531" s="173"/>
      <c r="AA531" s="225"/>
      <c r="AB531" s="173"/>
      <c r="AC531" s="289"/>
      <c r="AD531" s="289"/>
      <c r="AE531" s="264"/>
      <c r="AF531" s="267"/>
      <c r="AG531" s="117"/>
      <c r="AH531" s="264"/>
      <c r="AI531" s="264"/>
      <c r="AJ531" s="264"/>
      <c r="AK531" s="264"/>
      <c r="AL531" s="264"/>
      <c r="AM531" s="264"/>
      <c r="AN531" s="264"/>
      <c r="AO531" s="259"/>
      <c r="AP531" s="259"/>
    </row>
    <row r="532" spans="2:42" ht="178.5" customHeight="1" x14ac:dyDescent="0.65">
      <c r="B532" s="39"/>
      <c r="C532" s="275" t="s">
        <v>139</v>
      </c>
      <c r="D532" s="38">
        <v>508</v>
      </c>
      <c r="E532" s="43" t="s">
        <v>180</v>
      </c>
      <c r="F532" s="49" t="s">
        <v>4</v>
      </c>
      <c r="G532" s="13">
        <v>243330</v>
      </c>
      <c r="H532" s="13">
        <v>243330</v>
      </c>
      <c r="I532" s="13">
        <v>0</v>
      </c>
      <c r="J532" s="13">
        <v>0</v>
      </c>
      <c r="K532" s="13">
        <v>0</v>
      </c>
      <c r="L532" s="13">
        <v>0</v>
      </c>
      <c r="M532" s="13">
        <v>243330</v>
      </c>
      <c r="N532" s="13">
        <v>0</v>
      </c>
      <c r="O532" s="13">
        <v>243330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225"/>
      <c r="Z532" s="173"/>
      <c r="AA532" s="225"/>
      <c r="AB532" s="173"/>
      <c r="AC532" s="289"/>
      <c r="AD532" s="289"/>
      <c r="AE532" s="264"/>
      <c r="AF532" s="267"/>
      <c r="AG532" s="117"/>
      <c r="AH532" s="264"/>
      <c r="AI532" s="264"/>
      <c r="AJ532" s="264"/>
      <c r="AK532" s="264"/>
      <c r="AL532" s="264"/>
      <c r="AM532" s="264"/>
      <c r="AN532" s="264"/>
      <c r="AO532" s="259"/>
      <c r="AP532" s="259"/>
    </row>
    <row r="533" spans="2:42" ht="234.75" customHeight="1" x14ac:dyDescent="0.65">
      <c r="B533" s="39"/>
      <c r="C533" s="304"/>
      <c r="D533" s="36"/>
      <c r="E533" s="44"/>
      <c r="F533" s="49" t="s">
        <v>13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225"/>
      <c r="Z533" s="173"/>
      <c r="AA533" s="225"/>
      <c r="AB533" s="173"/>
      <c r="AC533" s="289"/>
      <c r="AD533" s="289"/>
      <c r="AE533" s="264"/>
      <c r="AF533" s="267"/>
      <c r="AG533" s="117"/>
      <c r="AH533" s="264"/>
      <c r="AI533" s="264"/>
      <c r="AJ533" s="264"/>
      <c r="AK533" s="264"/>
      <c r="AL533" s="264"/>
      <c r="AM533" s="264"/>
      <c r="AN533" s="264"/>
      <c r="AO533" s="259"/>
      <c r="AP533" s="259"/>
    </row>
    <row r="534" spans="2:42" ht="178.5" customHeight="1" x14ac:dyDescent="0.65">
      <c r="B534" s="39"/>
      <c r="C534" s="304"/>
      <c r="D534" s="36"/>
      <c r="E534" s="44"/>
      <c r="F534" s="49" t="s">
        <v>14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225"/>
      <c r="Z534" s="173"/>
      <c r="AA534" s="225"/>
      <c r="AB534" s="173"/>
      <c r="AC534" s="289"/>
      <c r="AD534" s="289"/>
      <c r="AE534" s="264"/>
      <c r="AF534" s="267"/>
      <c r="AG534" s="117"/>
      <c r="AH534" s="264"/>
      <c r="AI534" s="264"/>
      <c r="AJ534" s="264"/>
      <c r="AK534" s="264"/>
      <c r="AL534" s="264"/>
      <c r="AM534" s="264"/>
      <c r="AN534" s="264"/>
      <c r="AO534" s="259"/>
      <c r="AP534" s="259"/>
    </row>
    <row r="535" spans="2:42" ht="309.75" customHeight="1" x14ac:dyDescent="0.65">
      <c r="B535" s="39"/>
      <c r="C535" s="304"/>
      <c r="D535" s="36"/>
      <c r="E535" s="44"/>
      <c r="F535" s="49" t="s">
        <v>15</v>
      </c>
      <c r="G535" s="13">
        <v>243330</v>
      </c>
      <c r="H535" s="13">
        <v>243330</v>
      </c>
      <c r="I535" s="13">
        <v>0</v>
      </c>
      <c r="J535" s="13">
        <v>0</v>
      </c>
      <c r="K535" s="13">
        <v>0</v>
      </c>
      <c r="L535" s="13">
        <v>0</v>
      </c>
      <c r="M535" s="13">
        <v>243330</v>
      </c>
      <c r="N535" s="13">
        <v>0</v>
      </c>
      <c r="O535" s="13">
        <v>243330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225"/>
      <c r="Z535" s="173"/>
      <c r="AA535" s="225"/>
      <c r="AB535" s="173"/>
      <c r="AC535" s="289"/>
      <c r="AD535" s="289"/>
      <c r="AE535" s="264"/>
      <c r="AF535" s="267"/>
      <c r="AG535" s="117"/>
      <c r="AH535" s="264"/>
      <c r="AI535" s="264"/>
      <c r="AJ535" s="264"/>
      <c r="AK535" s="264"/>
      <c r="AL535" s="264"/>
      <c r="AM535" s="264"/>
      <c r="AN535" s="264"/>
      <c r="AO535" s="259"/>
      <c r="AP535" s="259"/>
    </row>
    <row r="536" spans="2:42" ht="231" customHeight="1" x14ac:dyDescent="0.65">
      <c r="B536" s="72"/>
      <c r="C536" s="304"/>
      <c r="D536" s="71"/>
      <c r="E536" s="73"/>
      <c r="F536" s="74" t="s">
        <v>189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225"/>
      <c r="Z536" s="173"/>
      <c r="AA536" s="225"/>
      <c r="AB536" s="173"/>
      <c r="AC536" s="289"/>
      <c r="AD536" s="289"/>
      <c r="AE536" s="264"/>
      <c r="AF536" s="267"/>
      <c r="AG536" s="117"/>
      <c r="AH536" s="264"/>
      <c r="AI536" s="264"/>
      <c r="AJ536" s="264"/>
      <c r="AK536" s="264"/>
      <c r="AL536" s="264"/>
      <c r="AM536" s="264"/>
      <c r="AN536" s="264"/>
      <c r="AO536" s="259"/>
      <c r="AP536" s="259"/>
    </row>
    <row r="537" spans="2:42" ht="178.5" customHeight="1" x14ac:dyDescent="0.65">
      <c r="B537" s="39"/>
      <c r="C537" s="304"/>
      <c r="D537" s="36"/>
      <c r="E537" s="44"/>
      <c r="F537" s="49" t="s">
        <v>190</v>
      </c>
      <c r="G537" s="14">
        <v>0</v>
      </c>
      <c r="H537" s="14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225"/>
      <c r="Z537" s="173"/>
      <c r="AA537" s="225"/>
      <c r="AB537" s="173"/>
      <c r="AC537" s="289"/>
      <c r="AD537" s="289"/>
      <c r="AE537" s="264"/>
      <c r="AF537" s="267"/>
      <c r="AG537" s="117"/>
      <c r="AH537" s="264"/>
      <c r="AI537" s="264"/>
      <c r="AJ537" s="264"/>
      <c r="AK537" s="264"/>
      <c r="AL537" s="264"/>
      <c r="AM537" s="264"/>
      <c r="AN537" s="264"/>
      <c r="AO537" s="259"/>
      <c r="AP537" s="259"/>
    </row>
    <row r="538" spans="2:42" ht="178.5" customHeight="1" x14ac:dyDescent="0.65">
      <c r="B538" s="39"/>
      <c r="C538" s="304"/>
      <c r="D538" s="36"/>
      <c r="E538" s="44"/>
      <c r="F538" s="49" t="s">
        <v>191</v>
      </c>
      <c r="G538" s="14">
        <v>0</v>
      </c>
      <c r="H538" s="14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225"/>
      <c r="Z538" s="173"/>
      <c r="AA538" s="225"/>
      <c r="AB538" s="173"/>
      <c r="AC538" s="289"/>
      <c r="AD538" s="289"/>
      <c r="AE538" s="264"/>
      <c r="AF538" s="267"/>
      <c r="AG538" s="117"/>
      <c r="AH538" s="264"/>
      <c r="AI538" s="264"/>
      <c r="AJ538" s="264"/>
      <c r="AK538" s="264"/>
      <c r="AL538" s="264"/>
      <c r="AM538" s="264"/>
      <c r="AN538" s="264"/>
      <c r="AO538" s="259"/>
      <c r="AP538" s="259"/>
    </row>
    <row r="539" spans="2:42" ht="276" customHeight="1" x14ac:dyDescent="0.65">
      <c r="B539" s="39"/>
      <c r="C539" s="304"/>
      <c r="D539" s="36"/>
      <c r="E539" s="44"/>
      <c r="F539" s="49" t="s">
        <v>192</v>
      </c>
      <c r="G539" s="14">
        <v>0</v>
      </c>
      <c r="H539" s="14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225"/>
      <c r="Z539" s="173"/>
      <c r="AA539" s="225"/>
      <c r="AB539" s="173"/>
      <c r="AC539" s="289"/>
      <c r="AD539" s="289"/>
      <c r="AE539" s="264"/>
      <c r="AF539" s="267"/>
      <c r="AG539" s="117"/>
      <c r="AH539" s="264"/>
      <c r="AI539" s="264"/>
      <c r="AJ539" s="264"/>
      <c r="AK539" s="264"/>
      <c r="AL539" s="264"/>
      <c r="AM539" s="264"/>
      <c r="AN539" s="264"/>
      <c r="AO539" s="259"/>
      <c r="AP539" s="259"/>
    </row>
    <row r="540" spans="2:42" ht="257.25" customHeight="1" x14ac:dyDescent="0.65">
      <c r="B540" s="39"/>
      <c r="C540" s="305"/>
      <c r="D540" s="36"/>
      <c r="E540" s="44"/>
      <c r="F540" s="49" t="s">
        <v>193</v>
      </c>
      <c r="G540" s="14">
        <v>0</v>
      </c>
      <c r="H540" s="14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225"/>
      <c r="Z540" s="173"/>
      <c r="AA540" s="225"/>
      <c r="AB540" s="173"/>
      <c r="AC540" s="290"/>
      <c r="AD540" s="290"/>
      <c r="AE540" s="264"/>
      <c r="AF540" s="267"/>
      <c r="AG540" s="117"/>
      <c r="AH540" s="265"/>
      <c r="AI540" s="264"/>
      <c r="AJ540" s="264"/>
      <c r="AK540" s="264"/>
      <c r="AL540" s="264"/>
      <c r="AM540" s="264"/>
      <c r="AN540" s="264"/>
      <c r="AO540" s="259"/>
      <c r="AP540" s="259"/>
    </row>
    <row r="541" spans="2:42" ht="167.25" customHeight="1" x14ac:dyDescent="0.65">
      <c r="B541" s="87"/>
      <c r="C541" s="275" t="s">
        <v>250</v>
      </c>
      <c r="D541" s="85">
        <v>502</v>
      </c>
      <c r="E541" s="286" t="s">
        <v>276</v>
      </c>
      <c r="F541" s="92" t="s">
        <v>4</v>
      </c>
      <c r="G541" s="14">
        <v>64696340.479999997</v>
      </c>
      <c r="H541" s="14">
        <v>64696340.479999997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64696340.479999997</v>
      </c>
      <c r="V541" s="13">
        <v>0</v>
      </c>
      <c r="W541" s="13">
        <v>64696340.479999997</v>
      </c>
      <c r="X541" s="13">
        <v>0</v>
      </c>
      <c r="Y541" s="228">
        <v>93139055.180000007</v>
      </c>
      <c r="Z541" s="228">
        <v>0</v>
      </c>
      <c r="AA541" s="228">
        <v>93139055.180000007</v>
      </c>
      <c r="AB541" s="173"/>
      <c r="AC541" s="88" t="s">
        <v>5</v>
      </c>
      <c r="AD541" s="88" t="s">
        <v>5</v>
      </c>
      <c r="AE541" s="263" t="s">
        <v>5</v>
      </c>
      <c r="AF541" s="266" t="s">
        <v>5</v>
      </c>
      <c r="AG541" s="263" t="s">
        <v>5</v>
      </c>
      <c r="AH541" s="264" t="s">
        <v>5</v>
      </c>
      <c r="AI541" s="263" t="s">
        <v>5</v>
      </c>
      <c r="AJ541" s="263" t="s">
        <v>5</v>
      </c>
      <c r="AK541" s="263" t="s">
        <v>5</v>
      </c>
      <c r="AL541" s="263" t="s">
        <v>5</v>
      </c>
      <c r="AM541" s="263" t="s">
        <v>5</v>
      </c>
      <c r="AN541" s="263" t="s">
        <v>5</v>
      </c>
      <c r="AO541" s="258" t="s">
        <v>5</v>
      </c>
      <c r="AP541" s="258" t="s">
        <v>5</v>
      </c>
    </row>
    <row r="542" spans="2:42" ht="257.25" customHeight="1" x14ac:dyDescent="0.65">
      <c r="B542" s="87"/>
      <c r="C542" s="304"/>
      <c r="D542" s="85"/>
      <c r="E542" s="286"/>
      <c r="F542" s="92" t="s">
        <v>13</v>
      </c>
      <c r="G542" s="14">
        <v>0</v>
      </c>
      <c r="H542" s="14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228">
        <v>0</v>
      </c>
      <c r="Z542" s="228">
        <v>0</v>
      </c>
      <c r="AA542" s="228">
        <v>0</v>
      </c>
      <c r="AB542" s="173"/>
      <c r="AC542" s="88"/>
      <c r="AD542" s="88"/>
      <c r="AE542" s="264"/>
      <c r="AF542" s="267"/>
      <c r="AG542" s="264"/>
      <c r="AH542" s="264"/>
      <c r="AI542" s="264"/>
      <c r="AJ542" s="264"/>
      <c r="AK542" s="264"/>
      <c r="AL542" s="264"/>
      <c r="AM542" s="264"/>
      <c r="AN542" s="264"/>
      <c r="AO542" s="259"/>
      <c r="AP542" s="259"/>
    </row>
    <row r="543" spans="2:42" ht="223.5" customHeight="1" x14ac:dyDescent="0.65">
      <c r="B543" s="87"/>
      <c r="C543" s="304"/>
      <c r="D543" s="85"/>
      <c r="E543" s="286"/>
      <c r="F543" s="92" t="s">
        <v>14</v>
      </c>
      <c r="G543" s="14">
        <v>61461523.460000001</v>
      </c>
      <c r="H543" s="14">
        <v>61461523.460000001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61461523.460000001</v>
      </c>
      <c r="V543" s="13">
        <v>0</v>
      </c>
      <c r="W543" s="13">
        <v>61461523.460000001</v>
      </c>
      <c r="X543" s="13">
        <v>0</v>
      </c>
      <c r="Y543" s="228">
        <v>93139055.180000007</v>
      </c>
      <c r="Z543" s="228">
        <v>0</v>
      </c>
      <c r="AA543" s="228">
        <v>93139055.180000007</v>
      </c>
      <c r="AB543" s="173"/>
      <c r="AC543" s="88"/>
      <c r="AD543" s="88"/>
      <c r="AE543" s="264"/>
      <c r="AF543" s="267"/>
      <c r="AG543" s="264"/>
      <c r="AH543" s="264"/>
      <c r="AI543" s="264"/>
      <c r="AJ543" s="264"/>
      <c r="AK543" s="264"/>
      <c r="AL543" s="264"/>
      <c r="AM543" s="264"/>
      <c r="AN543" s="264"/>
      <c r="AO543" s="259"/>
      <c r="AP543" s="259"/>
    </row>
    <row r="544" spans="2:42" ht="328.5" customHeight="1" x14ac:dyDescent="0.65">
      <c r="B544" s="87"/>
      <c r="C544" s="304"/>
      <c r="D544" s="85"/>
      <c r="E544" s="286"/>
      <c r="F544" s="92" t="s">
        <v>15</v>
      </c>
      <c r="G544" s="14">
        <v>3234817.02</v>
      </c>
      <c r="H544" s="14">
        <v>3234817.02</v>
      </c>
      <c r="I544" s="13">
        <v>0</v>
      </c>
      <c r="J544" s="13">
        <v>0</v>
      </c>
      <c r="K544" s="13">
        <v>0</v>
      </c>
      <c r="L544" s="13">
        <v>0</v>
      </c>
      <c r="M544" s="13">
        <v>0</v>
      </c>
      <c r="N544" s="13">
        <v>0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3234817.02</v>
      </c>
      <c r="V544" s="13">
        <v>0</v>
      </c>
      <c r="W544" s="13">
        <v>3234817.02</v>
      </c>
      <c r="X544" s="13">
        <v>0</v>
      </c>
      <c r="Y544" s="225"/>
      <c r="Z544" s="173"/>
      <c r="AA544" s="225"/>
      <c r="AB544" s="173"/>
      <c r="AC544" s="88"/>
      <c r="AD544" s="88"/>
      <c r="AE544" s="264"/>
      <c r="AF544" s="267"/>
      <c r="AG544" s="264"/>
      <c r="AH544" s="264"/>
      <c r="AI544" s="264"/>
      <c r="AJ544" s="264"/>
      <c r="AK544" s="264"/>
      <c r="AL544" s="264"/>
      <c r="AM544" s="264"/>
      <c r="AN544" s="264"/>
      <c r="AO544" s="259"/>
      <c r="AP544" s="259"/>
    </row>
    <row r="545" spans="2:42" ht="257.25" customHeight="1" x14ac:dyDescent="0.65">
      <c r="B545" s="87"/>
      <c r="C545" s="304"/>
      <c r="D545" s="85"/>
      <c r="E545" s="286"/>
      <c r="F545" s="92" t="s">
        <v>189</v>
      </c>
      <c r="G545" s="14">
        <v>0</v>
      </c>
      <c r="H545" s="14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0</v>
      </c>
      <c r="N545" s="13">
        <v>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225"/>
      <c r="Z545" s="173"/>
      <c r="AA545" s="225"/>
      <c r="AB545" s="173"/>
      <c r="AC545" s="88"/>
      <c r="AD545" s="88"/>
      <c r="AE545" s="264"/>
      <c r="AF545" s="267"/>
      <c r="AG545" s="265"/>
      <c r="AH545" s="264"/>
      <c r="AI545" s="264"/>
      <c r="AJ545" s="264"/>
      <c r="AK545" s="264"/>
      <c r="AL545" s="264"/>
      <c r="AM545" s="264"/>
      <c r="AN545" s="264"/>
      <c r="AO545" s="259"/>
      <c r="AP545" s="259"/>
    </row>
    <row r="546" spans="2:42" ht="197.25" customHeight="1" x14ac:dyDescent="0.65">
      <c r="B546" s="87"/>
      <c r="C546" s="304"/>
      <c r="D546" s="85"/>
      <c r="E546" s="286"/>
      <c r="F546" s="92" t="s">
        <v>190</v>
      </c>
      <c r="G546" s="14">
        <v>0</v>
      </c>
      <c r="H546" s="14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225"/>
      <c r="Z546" s="173"/>
      <c r="AA546" s="225"/>
      <c r="AB546" s="173"/>
      <c r="AC546" s="88"/>
      <c r="AD546" s="88"/>
      <c r="AE546" s="264"/>
      <c r="AF546" s="267"/>
      <c r="AG546" s="117"/>
      <c r="AH546" s="264"/>
      <c r="AI546" s="264"/>
      <c r="AJ546" s="264"/>
      <c r="AK546" s="264"/>
      <c r="AL546" s="264"/>
      <c r="AM546" s="264"/>
      <c r="AN546" s="264"/>
      <c r="AO546" s="259"/>
      <c r="AP546" s="259"/>
    </row>
    <row r="547" spans="2:42" ht="178.5" customHeight="1" x14ac:dyDescent="0.65">
      <c r="B547" s="87"/>
      <c r="C547" s="304"/>
      <c r="D547" s="85"/>
      <c r="E547" s="86"/>
      <c r="F547" s="92" t="s">
        <v>191</v>
      </c>
      <c r="G547" s="14">
        <v>0</v>
      </c>
      <c r="H547" s="14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225"/>
      <c r="Z547" s="173"/>
      <c r="AA547" s="225"/>
      <c r="AB547" s="173"/>
      <c r="AC547" s="88"/>
      <c r="AD547" s="88"/>
      <c r="AE547" s="264"/>
      <c r="AF547" s="267"/>
      <c r="AG547" s="117"/>
      <c r="AH547" s="264"/>
      <c r="AI547" s="264"/>
      <c r="AJ547" s="264"/>
      <c r="AK547" s="264"/>
      <c r="AL547" s="264"/>
      <c r="AM547" s="264"/>
      <c r="AN547" s="264"/>
      <c r="AO547" s="259"/>
      <c r="AP547" s="259"/>
    </row>
    <row r="548" spans="2:42" ht="279.75" customHeight="1" x14ac:dyDescent="0.65">
      <c r="B548" s="87"/>
      <c r="C548" s="304"/>
      <c r="D548" s="85"/>
      <c r="E548" s="86"/>
      <c r="F548" s="92" t="s">
        <v>192</v>
      </c>
      <c r="G548" s="14">
        <v>0</v>
      </c>
      <c r="H548" s="14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225"/>
      <c r="Z548" s="173"/>
      <c r="AA548" s="225"/>
      <c r="AB548" s="173"/>
      <c r="AC548" s="88"/>
      <c r="AD548" s="88"/>
      <c r="AE548" s="264"/>
      <c r="AF548" s="267"/>
      <c r="AG548" s="117"/>
      <c r="AH548" s="264"/>
      <c r="AI548" s="264"/>
      <c r="AJ548" s="264"/>
      <c r="AK548" s="264"/>
      <c r="AL548" s="264"/>
      <c r="AM548" s="264"/>
      <c r="AN548" s="264"/>
      <c r="AO548" s="259"/>
      <c r="AP548" s="259"/>
    </row>
    <row r="549" spans="2:42" ht="257.25" customHeight="1" x14ac:dyDescent="0.65">
      <c r="B549" s="87"/>
      <c r="C549" s="305"/>
      <c r="D549" s="85"/>
      <c r="E549" s="86"/>
      <c r="F549" s="92" t="s">
        <v>193</v>
      </c>
      <c r="G549" s="14">
        <v>0</v>
      </c>
      <c r="H549" s="14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225"/>
      <c r="Z549" s="173"/>
      <c r="AA549" s="225"/>
      <c r="AB549" s="173"/>
      <c r="AC549" s="88"/>
      <c r="AD549" s="88"/>
      <c r="AE549" s="265"/>
      <c r="AF549" s="268"/>
      <c r="AG549" s="117"/>
      <c r="AH549" s="265"/>
      <c r="AI549" s="264"/>
      <c r="AJ549" s="265"/>
      <c r="AK549" s="265"/>
      <c r="AL549" s="265"/>
      <c r="AM549" s="265"/>
      <c r="AN549" s="265"/>
      <c r="AO549" s="260"/>
      <c r="AP549" s="260"/>
    </row>
    <row r="550" spans="2:42" ht="257.25" customHeight="1" x14ac:dyDescent="0.65">
      <c r="B550" s="87"/>
      <c r="C550" s="275" t="s">
        <v>251</v>
      </c>
      <c r="D550" s="282">
        <v>502</v>
      </c>
      <c r="E550" s="285" t="s">
        <v>172</v>
      </c>
      <c r="F550" s="92" t="s">
        <v>4</v>
      </c>
      <c r="G550" s="14">
        <v>153990.6</v>
      </c>
      <c r="H550" s="14">
        <v>153990.6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153990.6</v>
      </c>
      <c r="V550" s="13">
        <v>0</v>
      </c>
      <c r="W550" s="13">
        <v>153990.6</v>
      </c>
      <c r="X550" s="13">
        <v>0</v>
      </c>
      <c r="Y550" s="225"/>
      <c r="Z550" s="173"/>
      <c r="AA550" s="225"/>
      <c r="AB550" s="173"/>
      <c r="AC550" s="288" t="s">
        <v>213</v>
      </c>
      <c r="AD550" s="288" t="s">
        <v>140</v>
      </c>
      <c r="AE550" s="297">
        <v>4</v>
      </c>
      <c r="AF550" s="282">
        <v>4</v>
      </c>
      <c r="AG550" s="297">
        <v>0</v>
      </c>
      <c r="AH550" s="297">
        <v>0</v>
      </c>
      <c r="AI550" s="297">
        <v>0</v>
      </c>
      <c r="AJ550" s="297">
        <v>0</v>
      </c>
      <c r="AK550" s="297">
        <v>1</v>
      </c>
      <c r="AL550" s="297">
        <v>1</v>
      </c>
      <c r="AM550" s="297">
        <v>3</v>
      </c>
      <c r="AN550" s="297">
        <v>3</v>
      </c>
      <c r="AO550" s="241">
        <v>0</v>
      </c>
      <c r="AP550" s="241">
        <v>0</v>
      </c>
    </row>
    <row r="551" spans="2:42" ht="257.25" customHeight="1" x14ac:dyDescent="0.65">
      <c r="B551" s="87"/>
      <c r="C551" s="304"/>
      <c r="D551" s="283"/>
      <c r="E551" s="286"/>
      <c r="F551" s="92" t="s">
        <v>13</v>
      </c>
      <c r="G551" s="14">
        <v>153990.6</v>
      </c>
      <c r="H551" s="14">
        <v>153990.6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153990.6</v>
      </c>
      <c r="V551" s="13">
        <v>0</v>
      </c>
      <c r="W551" s="13">
        <v>153990.6</v>
      </c>
      <c r="X551" s="13">
        <v>0</v>
      </c>
      <c r="Y551" s="225"/>
      <c r="Z551" s="173"/>
      <c r="AA551" s="225"/>
      <c r="AB551" s="173"/>
      <c r="AC551" s="289"/>
      <c r="AD551" s="289"/>
      <c r="AE551" s="298"/>
      <c r="AF551" s="283"/>
      <c r="AG551" s="298"/>
      <c r="AH551" s="298"/>
      <c r="AI551" s="298"/>
      <c r="AJ551" s="298"/>
      <c r="AK551" s="298"/>
      <c r="AL551" s="298"/>
      <c r="AM551" s="298"/>
      <c r="AN551" s="298"/>
      <c r="AO551" s="242"/>
      <c r="AP551" s="242"/>
    </row>
    <row r="552" spans="2:42" ht="257.25" customHeight="1" x14ac:dyDescent="0.65">
      <c r="B552" s="87"/>
      <c r="C552" s="304"/>
      <c r="D552" s="283"/>
      <c r="E552" s="286"/>
      <c r="F552" s="92" t="s">
        <v>14</v>
      </c>
      <c r="G552" s="14">
        <v>0</v>
      </c>
      <c r="H552" s="14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225"/>
      <c r="Z552" s="173"/>
      <c r="AA552" s="225"/>
      <c r="AB552" s="173"/>
      <c r="AC552" s="289"/>
      <c r="AD552" s="289"/>
      <c r="AE552" s="298"/>
      <c r="AF552" s="283"/>
      <c r="AG552" s="298"/>
      <c r="AH552" s="298"/>
      <c r="AI552" s="298"/>
      <c r="AJ552" s="298"/>
      <c r="AK552" s="298"/>
      <c r="AL552" s="298"/>
      <c r="AM552" s="298"/>
      <c r="AN552" s="298"/>
      <c r="AO552" s="242"/>
      <c r="AP552" s="242"/>
    </row>
    <row r="553" spans="2:42" ht="257.25" customHeight="1" x14ac:dyDescent="0.65">
      <c r="B553" s="87"/>
      <c r="C553" s="304"/>
      <c r="D553" s="283"/>
      <c r="E553" s="286"/>
      <c r="F553" s="92" t="s">
        <v>15</v>
      </c>
      <c r="G553" s="14">
        <v>0</v>
      </c>
      <c r="H553" s="14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225"/>
      <c r="Z553" s="173"/>
      <c r="AA553" s="225"/>
      <c r="AB553" s="173"/>
      <c r="AC553" s="289"/>
      <c r="AD553" s="289"/>
      <c r="AE553" s="298"/>
      <c r="AF553" s="283"/>
      <c r="AG553" s="298"/>
      <c r="AH553" s="298"/>
      <c r="AI553" s="298"/>
      <c r="AJ553" s="298"/>
      <c r="AK553" s="298"/>
      <c r="AL553" s="298"/>
      <c r="AM553" s="298"/>
      <c r="AN553" s="298"/>
      <c r="AO553" s="242"/>
      <c r="AP553" s="242"/>
    </row>
    <row r="554" spans="2:42" ht="257.25" customHeight="1" x14ac:dyDescent="0.65">
      <c r="B554" s="87"/>
      <c r="C554" s="304"/>
      <c r="D554" s="283"/>
      <c r="E554" s="286"/>
      <c r="F554" s="92" t="s">
        <v>189</v>
      </c>
      <c r="G554" s="14">
        <v>0</v>
      </c>
      <c r="H554" s="14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225"/>
      <c r="Z554" s="173"/>
      <c r="AA554" s="225"/>
      <c r="AB554" s="173"/>
      <c r="AC554" s="289"/>
      <c r="AD554" s="289"/>
      <c r="AE554" s="298"/>
      <c r="AF554" s="283"/>
      <c r="AG554" s="298"/>
      <c r="AH554" s="298"/>
      <c r="AI554" s="298"/>
      <c r="AJ554" s="298"/>
      <c r="AK554" s="298"/>
      <c r="AL554" s="298"/>
      <c r="AM554" s="298"/>
      <c r="AN554" s="298"/>
      <c r="AO554" s="242"/>
      <c r="AP554" s="242"/>
    </row>
    <row r="555" spans="2:42" ht="257.25" customHeight="1" x14ac:dyDescent="0.65">
      <c r="B555" s="87"/>
      <c r="C555" s="304"/>
      <c r="D555" s="283"/>
      <c r="E555" s="286"/>
      <c r="F555" s="92" t="s">
        <v>190</v>
      </c>
      <c r="G555" s="14">
        <v>0</v>
      </c>
      <c r="H555" s="14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225"/>
      <c r="Z555" s="173"/>
      <c r="AA555" s="225"/>
      <c r="AB555" s="173"/>
      <c r="AC555" s="289"/>
      <c r="AD555" s="289"/>
      <c r="AE555" s="298"/>
      <c r="AF555" s="283"/>
      <c r="AG555" s="298"/>
      <c r="AH555" s="298"/>
      <c r="AI555" s="298"/>
      <c r="AJ555" s="298"/>
      <c r="AK555" s="298"/>
      <c r="AL555" s="298"/>
      <c r="AM555" s="298"/>
      <c r="AN555" s="298"/>
      <c r="AO555" s="242"/>
      <c r="AP555" s="242"/>
    </row>
    <row r="556" spans="2:42" ht="257.25" customHeight="1" x14ac:dyDescent="0.65">
      <c r="B556" s="87"/>
      <c r="C556" s="304"/>
      <c r="D556" s="283"/>
      <c r="E556" s="286"/>
      <c r="F556" s="92" t="s">
        <v>191</v>
      </c>
      <c r="G556" s="14">
        <v>0</v>
      </c>
      <c r="H556" s="14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225"/>
      <c r="Z556" s="173"/>
      <c r="AA556" s="225"/>
      <c r="AB556" s="173"/>
      <c r="AC556" s="289"/>
      <c r="AD556" s="289"/>
      <c r="AE556" s="298"/>
      <c r="AF556" s="283"/>
      <c r="AG556" s="298"/>
      <c r="AH556" s="298"/>
      <c r="AI556" s="298"/>
      <c r="AJ556" s="298"/>
      <c r="AK556" s="298"/>
      <c r="AL556" s="298"/>
      <c r="AM556" s="298"/>
      <c r="AN556" s="298"/>
      <c r="AO556" s="242"/>
      <c r="AP556" s="242"/>
    </row>
    <row r="557" spans="2:42" ht="257.25" customHeight="1" x14ac:dyDescent="0.65">
      <c r="B557" s="87"/>
      <c r="C557" s="304"/>
      <c r="D557" s="283"/>
      <c r="E557" s="286"/>
      <c r="F557" s="92" t="s">
        <v>192</v>
      </c>
      <c r="G557" s="14">
        <v>0</v>
      </c>
      <c r="H557" s="14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225"/>
      <c r="Z557" s="173"/>
      <c r="AA557" s="225"/>
      <c r="AB557" s="173"/>
      <c r="AC557" s="289"/>
      <c r="AD557" s="289"/>
      <c r="AE557" s="298"/>
      <c r="AF557" s="283"/>
      <c r="AG557" s="298"/>
      <c r="AH557" s="298"/>
      <c r="AI557" s="298"/>
      <c r="AJ557" s="298"/>
      <c r="AK557" s="298"/>
      <c r="AL557" s="298"/>
      <c r="AM557" s="298"/>
      <c r="AN557" s="298"/>
      <c r="AO557" s="242"/>
      <c r="AP557" s="242"/>
    </row>
    <row r="558" spans="2:42" ht="257.25" customHeight="1" x14ac:dyDescent="0.65">
      <c r="B558" s="87"/>
      <c r="C558" s="305"/>
      <c r="D558" s="284"/>
      <c r="E558" s="287"/>
      <c r="F558" s="92" t="s">
        <v>193</v>
      </c>
      <c r="G558" s="14">
        <v>0</v>
      </c>
      <c r="H558" s="14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225"/>
      <c r="Z558" s="173"/>
      <c r="AA558" s="225"/>
      <c r="AB558" s="173"/>
      <c r="AC558" s="290"/>
      <c r="AD558" s="290"/>
      <c r="AE558" s="299"/>
      <c r="AF558" s="284"/>
      <c r="AG558" s="299"/>
      <c r="AH558" s="299"/>
      <c r="AI558" s="299"/>
      <c r="AJ558" s="299"/>
      <c r="AK558" s="299"/>
      <c r="AL558" s="299"/>
      <c r="AM558" s="299"/>
      <c r="AN558" s="299"/>
      <c r="AO558" s="242"/>
      <c r="AP558" s="242"/>
    </row>
    <row r="559" spans="2:42" ht="178.5" customHeight="1" x14ac:dyDescent="0.65">
      <c r="B559" s="72"/>
      <c r="C559" s="282" t="s">
        <v>196</v>
      </c>
      <c r="D559" s="367">
        <v>502</v>
      </c>
      <c r="E559" s="285" t="s">
        <v>225</v>
      </c>
      <c r="F559" s="74" t="s">
        <v>4</v>
      </c>
      <c r="G559" s="14">
        <v>2624909.2799999998</v>
      </c>
      <c r="H559" s="14">
        <v>2624211.7599999998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2624909.2799999998</v>
      </c>
      <c r="R559" s="13">
        <v>0</v>
      </c>
      <c r="S559" s="13">
        <f>S561+S562</f>
        <v>2624211.7599999998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225"/>
      <c r="Z559" s="173"/>
      <c r="AA559" s="225"/>
      <c r="AB559" s="173"/>
      <c r="AC559" s="288" t="s">
        <v>213</v>
      </c>
      <c r="AD559" s="288" t="s">
        <v>140</v>
      </c>
      <c r="AE559" s="297">
        <v>4</v>
      </c>
      <c r="AF559" s="282">
        <v>4</v>
      </c>
      <c r="AG559" s="297">
        <v>0</v>
      </c>
      <c r="AH559" s="297">
        <v>0</v>
      </c>
      <c r="AI559" s="297">
        <v>0</v>
      </c>
      <c r="AJ559" s="297">
        <v>0</v>
      </c>
      <c r="AK559" s="297">
        <v>1</v>
      </c>
      <c r="AL559" s="297">
        <v>1</v>
      </c>
      <c r="AM559" s="297">
        <v>3</v>
      </c>
      <c r="AN559" s="297">
        <v>3</v>
      </c>
      <c r="AO559" s="241">
        <v>0</v>
      </c>
      <c r="AP559" s="241">
        <v>0</v>
      </c>
    </row>
    <row r="560" spans="2:42" ht="272.25" customHeight="1" x14ac:dyDescent="0.65">
      <c r="B560" s="72"/>
      <c r="C560" s="283"/>
      <c r="D560" s="367"/>
      <c r="E560" s="286"/>
      <c r="F560" s="74" t="s">
        <v>13</v>
      </c>
      <c r="G560" s="14">
        <v>0</v>
      </c>
      <c r="H560" s="14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225"/>
      <c r="Z560" s="173"/>
      <c r="AA560" s="225"/>
      <c r="AB560" s="173"/>
      <c r="AC560" s="289"/>
      <c r="AD560" s="289"/>
      <c r="AE560" s="298"/>
      <c r="AF560" s="283"/>
      <c r="AG560" s="298"/>
      <c r="AH560" s="298"/>
      <c r="AI560" s="298"/>
      <c r="AJ560" s="298"/>
      <c r="AK560" s="298"/>
      <c r="AL560" s="298"/>
      <c r="AM560" s="298"/>
      <c r="AN560" s="298"/>
      <c r="AO560" s="242"/>
      <c r="AP560" s="242"/>
    </row>
    <row r="561" spans="2:42" ht="231" customHeight="1" x14ac:dyDescent="0.65">
      <c r="B561" s="72"/>
      <c r="C561" s="283"/>
      <c r="D561" s="367"/>
      <c r="E561" s="286"/>
      <c r="F561" s="74" t="s">
        <v>14</v>
      </c>
      <c r="G561" s="14">
        <v>2571727.52</v>
      </c>
      <c r="H561" s="14">
        <v>2571030</v>
      </c>
      <c r="I561" s="13">
        <v>0</v>
      </c>
      <c r="J561" s="13"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2571727.52</v>
      </c>
      <c r="R561" s="13">
        <v>0</v>
      </c>
      <c r="S561" s="13">
        <v>2571030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225"/>
      <c r="Z561" s="173"/>
      <c r="AA561" s="225"/>
      <c r="AB561" s="173"/>
      <c r="AC561" s="289"/>
      <c r="AD561" s="289"/>
      <c r="AE561" s="298"/>
      <c r="AF561" s="283"/>
      <c r="AG561" s="298"/>
      <c r="AH561" s="298"/>
      <c r="AI561" s="298"/>
      <c r="AJ561" s="298"/>
      <c r="AK561" s="298"/>
      <c r="AL561" s="298"/>
      <c r="AM561" s="298"/>
      <c r="AN561" s="298"/>
      <c r="AO561" s="242"/>
      <c r="AP561" s="242"/>
    </row>
    <row r="562" spans="2:42" ht="321" customHeight="1" x14ac:dyDescent="0.65">
      <c r="B562" s="72"/>
      <c r="C562" s="283"/>
      <c r="D562" s="367"/>
      <c r="E562" s="286"/>
      <c r="F562" s="74" t="s">
        <v>15</v>
      </c>
      <c r="G562" s="14">
        <v>53181.760000000002</v>
      </c>
      <c r="H562" s="14">
        <v>53181.760000000002</v>
      </c>
      <c r="I562" s="13">
        <v>0</v>
      </c>
      <c r="J562" s="13"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0</v>
      </c>
      <c r="P562" s="13">
        <v>0</v>
      </c>
      <c r="Q562" s="13">
        <v>53181.760000000002</v>
      </c>
      <c r="R562" s="13">
        <v>0</v>
      </c>
      <c r="S562" s="13">
        <v>53181.760000000002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225"/>
      <c r="Z562" s="173"/>
      <c r="AA562" s="225"/>
      <c r="AB562" s="173"/>
      <c r="AC562" s="289"/>
      <c r="AD562" s="289"/>
      <c r="AE562" s="298"/>
      <c r="AF562" s="283"/>
      <c r="AG562" s="298"/>
      <c r="AH562" s="298"/>
      <c r="AI562" s="298"/>
      <c r="AJ562" s="298"/>
      <c r="AK562" s="298"/>
      <c r="AL562" s="298"/>
      <c r="AM562" s="298"/>
      <c r="AN562" s="298"/>
      <c r="AO562" s="242"/>
      <c r="AP562" s="242"/>
    </row>
    <row r="563" spans="2:42" ht="208.5" customHeight="1" x14ac:dyDescent="0.65">
      <c r="B563" s="72"/>
      <c r="C563" s="283"/>
      <c r="D563" s="367"/>
      <c r="E563" s="286"/>
      <c r="F563" s="74" t="s">
        <v>189</v>
      </c>
      <c r="G563" s="14">
        <v>0</v>
      </c>
      <c r="H563" s="14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225"/>
      <c r="Z563" s="173"/>
      <c r="AA563" s="225"/>
      <c r="AB563" s="173"/>
      <c r="AC563" s="289"/>
      <c r="AD563" s="289"/>
      <c r="AE563" s="298"/>
      <c r="AF563" s="283"/>
      <c r="AG563" s="298"/>
      <c r="AH563" s="298"/>
      <c r="AI563" s="298"/>
      <c r="AJ563" s="298"/>
      <c r="AK563" s="298"/>
      <c r="AL563" s="298"/>
      <c r="AM563" s="298"/>
      <c r="AN563" s="298"/>
      <c r="AO563" s="242"/>
      <c r="AP563" s="242"/>
    </row>
    <row r="564" spans="2:42" ht="178.5" customHeight="1" x14ac:dyDescent="0.65">
      <c r="B564" s="72"/>
      <c r="C564" s="283"/>
      <c r="D564" s="367"/>
      <c r="E564" s="286"/>
      <c r="F564" s="74" t="s">
        <v>190</v>
      </c>
      <c r="G564" s="14">
        <v>0</v>
      </c>
      <c r="H564" s="14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225"/>
      <c r="Z564" s="173"/>
      <c r="AA564" s="225"/>
      <c r="AB564" s="173"/>
      <c r="AC564" s="289"/>
      <c r="AD564" s="289"/>
      <c r="AE564" s="298"/>
      <c r="AF564" s="283"/>
      <c r="AG564" s="298"/>
      <c r="AH564" s="298"/>
      <c r="AI564" s="298"/>
      <c r="AJ564" s="298"/>
      <c r="AK564" s="298"/>
      <c r="AL564" s="298"/>
      <c r="AM564" s="298"/>
      <c r="AN564" s="298"/>
      <c r="AO564" s="242"/>
      <c r="AP564" s="242"/>
    </row>
    <row r="565" spans="2:42" ht="178.5" customHeight="1" x14ac:dyDescent="0.65">
      <c r="B565" s="72"/>
      <c r="C565" s="283"/>
      <c r="D565" s="367"/>
      <c r="E565" s="286"/>
      <c r="F565" s="74" t="s">
        <v>191</v>
      </c>
      <c r="G565" s="14">
        <v>0</v>
      </c>
      <c r="H565" s="14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225"/>
      <c r="Z565" s="173"/>
      <c r="AA565" s="225"/>
      <c r="AB565" s="173"/>
      <c r="AC565" s="289"/>
      <c r="AD565" s="289"/>
      <c r="AE565" s="298"/>
      <c r="AF565" s="283"/>
      <c r="AG565" s="298"/>
      <c r="AH565" s="298"/>
      <c r="AI565" s="298"/>
      <c r="AJ565" s="298"/>
      <c r="AK565" s="298"/>
      <c r="AL565" s="298"/>
      <c r="AM565" s="298"/>
      <c r="AN565" s="298"/>
      <c r="AO565" s="242"/>
      <c r="AP565" s="242"/>
    </row>
    <row r="566" spans="2:42" ht="291" customHeight="1" x14ac:dyDescent="0.65">
      <c r="B566" s="72"/>
      <c r="C566" s="283"/>
      <c r="D566" s="367"/>
      <c r="E566" s="286"/>
      <c r="F566" s="74" t="s">
        <v>192</v>
      </c>
      <c r="G566" s="14">
        <v>0</v>
      </c>
      <c r="H566" s="14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225"/>
      <c r="Z566" s="173"/>
      <c r="AA566" s="225"/>
      <c r="AB566" s="173"/>
      <c r="AC566" s="289"/>
      <c r="AD566" s="289"/>
      <c r="AE566" s="298"/>
      <c r="AF566" s="283"/>
      <c r="AG566" s="298"/>
      <c r="AH566" s="298"/>
      <c r="AI566" s="298"/>
      <c r="AJ566" s="298"/>
      <c r="AK566" s="298"/>
      <c r="AL566" s="298"/>
      <c r="AM566" s="298"/>
      <c r="AN566" s="298"/>
      <c r="AO566" s="242"/>
      <c r="AP566" s="242"/>
    </row>
    <row r="567" spans="2:42" ht="238.5" customHeight="1" x14ac:dyDescent="0.65">
      <c r="B567" s="72"/>
      <c r="C567" s="284"/>
      <c r="D567" s="367"/>
      <c r="E567" s="287"/>
      <c r="F567" s="74" t="s">
        <v>193</v>
      </c>
      <c r="G567" s="14">
        <v>0</v>
      </c>
      <c r="H567" s="14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225"/>
      <c r="Z567" s="173"/>
      <c r="AA567" s="225"/>
      <c r="AB567" s="173"/>
      <c r="AC567" s="289"/>
      <c r="AD567" s="289"/>
      <c r="AE567" s="298"/>
      <c r="AF567" s="283"/>
      <c r="AG567" s="298"/>
      <c r="AH567" s="298"/>
      <c r="AI567" s="298"/>
      <c r="AJ567" s="298"/>
      <c r="AK567" s="298"/>
      <c r="AL567" s="298"/>
      <c r="AM567" s="298"/>
      <c r="AN567" s="298"/>
      <c r="AO567" s="242"/>
      <c r="AP567" s="242"/>
    </row>
    <row r="568" spans="2:42" ht="133.5" customHeight="1" x14ac:dyDescent="0.65">
      <c r="B568" s="72"/>
      <c r="C568" s="282" t="s">
        <v>197</v>
      </c>
      <c r="D568" s="282">
        <v>502</v>
      </c>
      <c r="E568" s="285" t="s">
        <v>275</v>
      </c>
      <c r="F568" s="74" t="s">
        <v>4</v>
      </c>
      <c r="G568" s="13">
        <f>Q568</f>
        <v>192992.41</v>
      </c>
      <c r="H568" s="13">
        <f>S568</f>
        <v>161820.38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192992.41</v>
      </c>
      <c r="R568" s="13">
        <v>0</v>
      </c>
      <c r="S568" s="13">
        <v>161820.38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225"/>
      <c r="Z568" s="173"/>
      <c r="AA568" s="225"/>
      <c r="AB568" s="173"/>
      <c r="AC568" s="289"/>
      <c r="AD568" s="289"/>
      <c r="AE568" s="298"/>
      <c r="AF568" s="283"/>
      <c r="AG568" s="298"/>
      <c r="AH568" s="298"/>
      <c r="AI568" s="298"/>
      <c r="AJ568" s="298"/>
      <c r="AK568" s="298"/>
      <c r="AL568" s="298"/>
      <c r="AM568" s="298"/>
      <c r="AN568" s="298"/>
      <c r="AO568" s="242"/>
      <c r="AP568" s="242"/>
    </row>
    <row r="569" spans="2:42" ht="231" customHeight="1" x14ac:dyDescent="0.65">
      <c r="B569" s="72"/>
      <c r="C569" s="283"/>
      <c r="D569" s="283"/>
      <c r="E569" s="286"/>
      <c r="F569" s="74" t="s">
        <v>13</v>
      </c>
      <c r="G569" s="14">
        <v>0</v>
      </c>
      <c r="H569" s="14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225"/>
      <c r="Z569" s="173"/>
      <c r="AA569" s="225"/>
      <c r="AB569" s="173"/>
      <c r="AC569" s="289"/>
      <c r="AD569" s="289"/>
      <c r="AE569" s="298"/>
      <c r="AF569" s="283"/>
      <c r="AG569" s="298"/>
      <c r="AH569" s="298"/>
      <c r="AI569" s="298"/>
      <c r="AJ569" s="298"/>
      <c r="AK569" s="298"/>
      <c r="AL569" s="298"/>
      <c r="AM569" s="298"/>
      <c r="AN569" s="298"/>
      <c r="AO569" s="242"/>
      <c r="AP569" s="242"/>
    </row>
    <row r="570" spans="2:42" ht="178.5" customHeight="1" x14ac:dyDescent="0.65">
      <c r="B570" s="72"/>
      <c r="C570" s="283"/>
      <c r="D570" s="283"/>
      <c r="E570" s="286"/>
      <c r="F570" s="74" t="s">
        <v>14</v>
      </c>
      <c r="G570" s="14">
        <v>0</v>
      </c>
      <c r="H570" s="14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225"/>
      <c r="Z570" s="173"/>
      <c r="AA570" s="225"/>
      <c r="AB570" s="173"/>
      <c r="AC570" s="289"/>
      <c r="AD570" s="289"/>
      <c r="AE570" s="298"/>
      <c r="AF570" s="283"/>
      <c r="AG570" s="298"/>
      <c r="AH570" s="298"/>
      <c r="AI570" s="298"/>
      <c r="AJ570" s="298"/>
      <c r="AK570" s="298"/>
      <c r="AL570" s="298"/>
      <c r="AM570" s="298"/>
      <c r="AN570" s="298"/>
      <c r="AO570" s="242"/>
      <c r="AP570" s="242"/>
    </row>
    <row r="571" spans="2:42" ht="298.5" customHeight="1" x14ac:dyDescent="0.65">
      <c r="B571" s="72"/>
      <c r="C571" s="283"/>
      <c r="D571" s="283"/>
      <c r="E571" s="286"/>
      <c r="F571" s="74" t="s">
        <v>15</v>
      </c>
      <c r="G571" s="13">
        <f>Q571</f>
        <v>192992.41</v>
      </c>
      <c r="H571" s="13">
        <f>S571</f>
        <v>161820.38</v>
      </c>
      <c r="I571" s="13">
        <v>0</v>
      </c>
      <c r="J571" s="13">
        <v>0</v>
      </c>
      <c r="K571" s="13">
        <v>0</v>
      </c>
      <c r="L571" s="13">
        <v>0</v>
      </c>
      <c r="M571" s="13">
        <v>0</v>
      </c>
      <c r="N571" s="13">
        <v>0</v>
      </c>
      <c r="O571" s="13">
        <v>0</v>
      </c>
      <c r="P571" s="13">
        <v>0</v>
      </c>
      <c r="Q571" s="13">
        <v>192992.41</v>
      </c>
      <c r="R571" s="13">
        <v>0</v>
      </c>
      <c r="S571" s="13">
        <v>161820.38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225"/>
      <c r="Z571" s="173"/>
      <c r="AA571" s="225"/>
      <c r="AB571" s="173"/>
      <c r="AC571" s="289"/>
      <c r="AD571" s="289"/>
      <c r="AE571" s="298"/>
      <c r="AF571" s="283"/>
      <c r="AG571" s="298"/>
      <c r="AH571" s="298"/>
      <c r="AI571" s="298"/>
      <c r="AJ571" s="298"/>
      <c r="AK571" s="298"/>
      <c r="AL571" s="298"/>
      <c r="AM571" s="298"/>
      <c r="AN571" s="298"/>
      <c r="AO571" s="242"/>
      <c r="AP571" s="242"/>
    </row>
    <row r="572" spans="2:42" ht="178.5" customHeight="1" x14ac:dyDescent="0.65">
      <c r="B572" s="72"/>
      <c r="C572" s="283"/>
      <c r="D572" s="283"/>
      <c r="E572" s="286"/>
      <c r="F572" s="74" t="s">
        <v>189</v>
      </c>
      <c r="G572" s="14">
        <v>0</v>
      </c>
      <c r="H572" s="14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225"/>
      <c r="Z572" s="173"/>
      <c r="AA572" s="225"/>
      <c r="AB572" s="173"/>
      <c r="AC572" s="289"/>
      <c r="AD572" s="289"/>
      <c r="AE572" s="298"/>
      <c r="AF572" s="283"/>
      <c r="AG572" s="298"/>
      <c r="AH572" s="298"/>
      <c r="AI572" s="298"/>
      <c r="AJ572" s="298"/>
      <c r="AK572" s="298"/>
      <c r="AL572" s="298"/>
      <c r="AM572" s="298"/>
      <c r="AN572" s="298"/>
      <c r="AO572" s="242"/>
      <c r="AP572" s="242"/>
    </row>
    <row r="573" spans="2:42" ht="178.5" customHeight="1" x14ac:dyDescent="0.65">
      <c r="B573" s="72"/>
      <c r="C573" s="283"/>
      <c r="D573" s="283"/>
      <c r="E573" s="286"/>
      <c r="F573" s="74" t="s">
        <v>190</v>
      </c>
      <c r="G573" s="14">
        <v>0</v>
      </c>
      <c r="H573" s="14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  <c r="P573" s="13">
        <v>0</v>
      </c>
      <c r="Q573" s="13">
        <v>0</v>
      </c>
      <c r="R573" s="13">
        <v>0</v>
      </c>
      <c r="S573" s="13">
        <v>0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225"/>
      <c r="Z573" s="173"/>
      <c r="AA573" s="225"/>
      <c r="AB573" s="173"/>
      <c r="AC573" s="289"/>
      <c r="AD573" s="289"/>
      <c r="AE573" s="298"/>
      <c r="AF573" s="283"/>
      <c r="AG573" s="298"/>
      <c r="AH573" s="298"/>
      <c r="AI573" s="298"/>
      <c r="AJ573" s="298"/>
      <c r="AK573" s="298"/>
      <c r="AL573" s="298"/>
      <c r="AM573" s="298"/>
      <c r="AN573" s="298"/>
      <c r="AO573" s="242"/>
      <c r="AP573" s="242"/>
    </row>
    <row r="574" spans="2:42" ht="178.5" customHeight="1" x14ac:dyDescent="0.65">
      <c r="B574" s="72"/>
      <c r="C574" s="283"/>
      <c r="D574" s="283"/>
      <c r="E574" s="286"/>
      <c r="F574" s="74" t="s">
        <v>191</v>
      </c>
      <c r="G574" s="14">
        <v>0</v>
      </c>
      <c r="H574" s="14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0</v>
      </c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225"/>
      <c r="Z574" s="173"/>
      <c r="AA574" s="225"/>
      <c r="AB574" s="173"/>
      <c r="AC574" s="289"/>
      <c r="AD574" s="289"/>
      <c r="AE574" s="298"/>
      <c r="AF574" s="283"/>
      <c r="AG574" s="298"/>
      <c r="AH574" s="298"/>
      <c r="AI574" s="298"/>
      <c r="AJ574" s="298"/>
      <c r="AK574" s="298"/>
      <c r="AL574" s="298"/>
      <c r="AM574" s="298"/>
      <c r="AN574" s="298"/>
      <c r="AO574" s="242"/>
      <c r="AP574" s="242"/>
    </row>
    <row r="575" spans="2:42" ht="268.5" customHeight="1" x14ac:dyDescent="0.65">
      <c r="B575" s="72"/>
      <c r="C575" s="283"/>
      <c r="D575" s="283"/>
      <c r="E575" s="286"/>
      <c r="F575" s="74" t="s">
        <v>192</v>
      </c>
      <c r="G575" s="14">
        <v>0</v>
      </c>
      <c r="H575" s="14">
        <v>0</v>
      </c>
      <c r="I575" s="13">
        <v>0</v>
      </c>
      <c r="J575" s="13">
        <v>0</v>
      </c>
      <c r="K575" s="13">
        <v>0</v>
      </c>
      <c r="L575" s="13">
        <v>0</v>
      </c>
      <c r="M575" s="13">
        <v>0</v>
      </c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225"/>
      <c r="Z575" s="173"/>
      <c r="AA575" s="225"/>
      <c r="AB575" s="173"/>
      <c r="AC575" s="289"/>
      <c r="AD575" s="289"/>
      <c r="AE575" s="298"/>
      <c r="AF575" s="283"/>
      <c r="AG575" s="298"/>
      <c r="AH575" s="298"/>
      <c r="AI575" s="298"/>
      <c r="AJ575" s="298"/>
      <c r="AK575" s="298"/>
      <c r="AL575" s="298"/>
      <c r="AM575" s="298"/>
      <c r="AN575" s="298"/>
      <c r="AO575" s="242"/>
      <c r="AP575" s="242"/>
    </row>
    <row r="576" spans="2:42" ht="201" customHeight="1" x14ac:dyDescent="0.65">
      <c r="B576" s="72"/>
      <c r="C576" s="284"/>
      <c r="D576" s="284"/>
      <c r="E576" s="287"/>
      <c r="F576" s="74" t="s">
        <v>193</v>
      </c>
      <c r="G576" s="14">
        <v>0</v>
      </c>
      <c r="H576" s="14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225"/>
      <c r="Z576" s="173"/>
      <c r="AA576" s="225"/>
      <c r="AB576" s="173"/>
      <c r="AC576" s="290"/>
      <c r="AD576" s="290"/>
      <c r="AE576" s="299"/>
      <c r="AF576" s="284"/>
      <c r="AG576" s="299"/>
      <c r="AH576" s="299"/>
      <c r="AI576" s="299"/>
      <c r="AJ576" s="299"/>
      <c r="AK576" s="299"/>
      <c r="AL576" s="299"/>
      <c r="AM576" s="299"/>
      <c r="AN576" s="299"/>
      <c r="AO576" s="242"/>
      <c r="AP576" s="242"/>
    </row>
    <row r="577" spans="2:42" ht="201" customHeight="1" x14ac:dyDescent="0.65">
      <c r="B577" s="105"/>
      <c r="C577" s="282" t="s">
        <v>280</v>
      </c>
      <c r="D577" s="104">
        <v>502</v>
      </c>
      <c r="E577" s="106" t="s">
        <v>275</v>
      </c>
      <c r="F577" s="107" t="s">
        <v>4</v>
      </c>
      <c r="G577" s="13">
        <f>[1]Лист1!C544</f>
        <v>31172.03</v>
      </c>
      <c r="H577" s="13">
        <f>[1]Лист1!E544</f>
        <v>31172.03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3">
        <v>31172.03</v>
      </c>
      <c r="V577" s="13">
        <v>0</v>
      </c>
      <c r="W577" s="13">
        <v>31172.03</v>
      </c>
      <c r="X577" s="13">
        <v>0</v>
      </c>
      <c r="Y577" s="225"/>
      <c r="Z577" s="173"/>
      <c r="AA577" s="225"/>
      <c r="AB577" s="173"/>
      <c r="AC577" s="288" t="s">
        <v>213</v>
      </c>
      <c r="AD577" s="103" t="s">
        <v>140</v>
      </c>
      <c r="AE577" s="102">
        <v>4</v>
      </c>
      <c r="AF577" s="104">
        <v>4</v>
      </c>
      <c r="AG577" s="102">
        <v>0</v>
      </c>
      <c r="AH577" s="102">
        <v>0</v>
      </c>
      <c r="AI577" s="102">
        <v>0</v>
      </c>
      <c r="AJ577" s="102">
        <v>0</v>
      </c>
      <c r="AK577" s="102">
        <v>1</v>
      </c>
      <c r="AL577" s="102">
        <v>1</v>
      </c>
      <c r="AM577" s="102">
        <v>3</v>
      </c>
      <c r="AN577" s="102">
        <v>3</v>
      </c>
      <c r="AO577" s="241">
        <v>0</v>
      </c>
      <c r="AP577" s="241">
        <v>0</v>
      </c>
    </row>
    <row r="578" spans="2:42" ht="246" customHeight="1" x14ac:dyDescent="0.65">
      <c r="B578" s="105"/>
      <c r="C578" s="283"/>
      <c r="D578" s="104"/>
      <c r="E578" s="106"/>
      <c r="F578" s="107" t="s">
        <v>13</v>
      </c>
      <c r="G578" s="14">
        <v>0</v>
      </c>
      <c r="H578" s="14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225"/>
      <c r="Z578" s="173"/>
      <c r="AA578" s="225"/>
      <c r="AB578" s="173"/>
      <c r="AC578" s="289"/>
      <c r="AD578" s="103"/>
      <c r="AE578" s="102"/>
      <c r="AF578" s="104"/>
      <c r="AG578" s="102"/>
      <c r="AH578" s="102"/>
      <c r="AI578" s="102"/>
      <c r="AJ578" s="102"/>
      <c r="AK578" s="102"/>
      <c r="AL578" s="102"/>
      <c r="AM578" s="102"/>
      <c r="AN578" s="102"/>
      <c r="AO578" s="242"/>
      <c r="AP578" s="242"/>
    </row>
    <row r="579" spans="2:42" ht="201" customHeight="1" x14ac:dyDescent="0.65">
      <c r="B579" s="105"/>
      <c r="C579" s="283"/>
      <c r="D579" s="104"/>
      <c r="E579" s="106"/>
      <c r="F579" s="107" t="s">
        <v>14</v>
      </c>
      <c r="G579" s="14">
        <v>0</v>
      </c>
      <c r="H579" s="14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>
        <v>0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225"/>
      <c r="Z579" s="173"/>
      <c r="AA579" s="225"/>
      <c r="AB579" s="173"/>
      <c r="AC579" s="289"/>
      <c r="AD579" s="103"/>
      <c r="AE579" s="102"/>
      <c r="AF579" s="104"/>
      <c r="AG579" s="102"/>
      <c r="AH579" s="102"/>
      <c r="AI579" s="102"/>
      <c r="AJ579" s="102"/>
      <c r="AK579" s="102"/>
      <c r="AL579" s="102"/>
      <c r="AM579" s="102"/>
      <c r="AN579" s="102"/>
      <c r="AO579" s="242"/>
      <c r="AP579" s="242"/>
    </row>
    <row r="580" spans="2:42" ht="201" customHeight="1" x14ac:dyDescent="0.65">
      <c r="B580" s="105"/>
      <c r="C580" s="283"/>
      <c r="D580" s="104"/>
      <c r="E580" s="106"/>
      <c r="F580" s="107" t="s">
        <v>15</v>
      </c>
      <c r="G580" s="13">
        <f>[1]Лист1!C547</f>
        <v>31172.03</v>
      </c>
      <c r="H580" s="13">
        <f>[1]Лист1!E547</f>
        <v>31172.03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31172.03</v>
      </c>
      <c r="V580" s="13">
        <v>0</v>
      </c>
      <c r="W580" s="13">
        <v>31172.03</v>
      </c>
      <c r="X580" s="13">
        <v>0</v>
      </c>
      <c r="Y580" s="225"/>
      <c r="Z580" s="173"/>
      <c r="AA580" s="225"/>
      <c r="AB580" s="173"/>
      <c r="AC580" s="289"/>
      <c r="AD580" s="103"/>
      <c r="AE580" s="102"/>
      <c r="AF580" s="104"/>
      <c r="AG580" s="102"/>
      <c r="AH580" s="102"/>
      <c r="AI580" s="102"/>
      <c r="AJ580" s="102"/>
      <c r="AK580" s="102"/>
      <c r="AL580" s="102"/>
      <c r="AM580" s="102"/>
      <c r="AN580" s="102"/>
      <c r="AO580" s="242"/>
      <c r="AP580" s="242"/>
    </row>
    <row r="581" spans="2:42" ht="201" customHeight="1" x14ac:dyDescent="0.65">
      <c r="B581" s="105"/>
      <c r="C581" s="283"/>
      <c r="D581" s="104"/>
      <c r="E581" s="106"/>
      <c r="F581" s="107" t="s">
        <v>189</v>
      </c>
      <c r="G581" s="14">
        <v>0</v>
      </c>
      <c r="H581" s="14">
        <v>0</v>
      </c>
      <c r="I581" s="13">
        <v>0</v>
      </c>
      <c r="J581" s="13">
        <v>0</v>
      </c>
      <c r="K581" s="13">
        <v>0</v>
      </c>
      <c r="L581" s="13">
        <v>0</v>
      </c>
      <c r="M581" s="13">
        <v>0</v>
      </c>
      <c r="N581" s="13">
        <v>0</v>
      </c>
      <c r="O581" s="13">
        <v>0</v>
      </c>
      <c r="P581" s="13">
        <v>0</v>
      </c>
      <c r="Q581" s="13">
        <v>0</v>
      </c>
      <c r="R581" s="13">
        <v>0</v>
      </c>
      <c r="S581" s="13">
        <v>0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225"/>
      <c r="Z581" s="173"/>
      <c r="AA581" s="225"/>
      <c r="AB581" s="173"/>
      <c r="AC581" s="289"/>
      <c r="AD581" s="103"/>
      <c r="AE581" s="102"/>
      <c r="AF581" s="104"/>
      <c r="AG581" s="102"/>
      <c r="AH581" s="102"/>
      <c r="AI581" s="102"/>
      <c r="AJ581" s="102"/>
      <c r="AK581" s="102"/>
      <c r="AL581" s="102"/>
      <c r="AM581" s="102"/>
      <c r="AN581" s="102"/>
      <c r="AO581" s="242"/>
      <c r="AP581" s="242"/>
    </row>
    <row r="582" spans="2:42" ht="201" customHeight="1" x14ac:dyDescent="0.65">
      <c r="B582" s="105"/>
      <c r="C582" s="283"/>
      <c r="D582" s="104"/>
      <c r="E582" s="106"/>
      <c r="F582" s="107" t="s">
        <v>190</v>
      </c>
      <c r="G582" s="14">
        <v>0</v>
      </c>
      <c r="H582" s="14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0</v>
      </c>
      <c r="N582" s="13">
        <v>0</v>
      </c>
      <c r="O582" s="13">
        <v>0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225"/>
      <c r="Z582" s="173"/>
      <c r="AA582" s="225"/>
      <c r="AB582" s="173"/>
      <c r="AC582" s="289"/>
      <c r="AD582" s="103"/>
      <c r="AE582" s="102"/>
      <c r="AF582" s="104"/>
      <c r="AG582" s="102"/>
      <c r="AH582" s="102"/>
      <c r="AI582" s="102"/>
      <c r="AJ582" s="102"/>
      <c r="AK582" s="102"/>
      <c r="AL582" s="102"/>
      <c r="AM582" s="102"/>
      <c r="AN582" s="102"/>
      <c r="AO582" s="242"/>
      <c r="AP582" s="242"/>
    </row>
    <row r="583" spans="2:42" ht="201" customHeight="1" x14ac:dyDescent="0.65">
      <c r="B583" s="105"/>
      <c r="C583" s="283"/>
      <c r="D583" s="104"/>
      <c r="E583" s="106"/>
      <c r="F583" s="107" t="s">
        <v>191</v>
      </c>
      <c r="G583" s="14">
        <v>0</v>
      </c>
      <c r="H583" s="14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225"/>
      <c r="Z583" s="173"/>
      <c r="AA583" s="225"/>
      <c r="AB583" s="173"/>
      <c r="AC583" s="289"/>
      <c r="AD583" s="103"/>
      <c r="AE583" s="102"/>
      <c r="AF583" s="104"/>
      <c r="AG583" s="102"/>
      <c r="AH583" s="102"/>
      <c r="AI583" s="102"/>
      <c r="AJ583" s="102"/>
      <c r="AK583" s="102"/>
      <c r="AL583" s="102"/>
      <c r="AM583" s="102"/>
      <c r="AN583" s="102"/>
      <c r="AO583" s="242"/>
      <c r="AP583" s="242"/>
    </row>
    <row r="584" spans="2:42" ht="201" customHeight="1" x14ac:dyDescent="0.65">
      <c r="B584" s="105"/>
      <c r="C584" s="283"/>
      <c r="D584" s="104"/>
      <c r="E584" s="106"/>
      <c r="F584" s="107" t="s">
        <v>192</v>
      </c>
      <c r="G584" s="14">
        <v>0</v>
      </c>
      <c r="H584" s="14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225"/>
      <c r="Z584" s="173"/>
      <c r="AA584" s="225"/>
      <c r="AB584" s="173"/>
      <c r="AC584" s="289"/>
      <c r="AD584" s="103"/>
      <c r="AE584" s="102"/>
      <c r="AF584" s="104"/>
      <c r="AG584" s="102"/>
      <c r="AH584" s="102"/>
      <c r="AI584" s="102"/>
      <c r="AJ584" s="102"/>
      <c r="AK584" s="102"/>
      <c r="AL584" s="102"/>
      <c r="AM584" s="102"/>
      <c r="AN584" s="102"/>
      <c r="AO584" s="242"/>
      <c r="AP584" s="242"/>
    </row>
    <row r="585" spans="2:42" ht="201" customHeight="1" x14ac:dyDescent="0.65">
      <c r="B585" s="105"/>
      <c r="C585" s="284"/>
      <c r="D585" s="104"/>
      <c r="E585" s="106"/>
      <c r="F585" s="107" t="s">
        <v>193</v>
      </c>
      <c r="G585" s="14">
        <v>0</v>
      </c>
      <c r="H585" s="14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225"/>
      <c r="Z585" s="173"/>
      <c r="AA585" s="225"/>
      <c r="AB585" s="173"/>
      <c r="AC585" s="290"/>
      <c r="AD585" s="103"/>
      <c r="AE585" s="102"/>
      <c r="AF585" s="104"/>
      <c r="AG585" s="102"/>
      <c r="AH585" s="102"/>
      <c r="AI585" s="102"/>
      <c r="AJ585" s="102"/>
      <c r="AK585" s="102"/>
      <c r="AL585" s="102"/>
      <c r="AM585" s="102"/>
      <c r="AN585" s="102"/>
      <c r="AO585" s="243"/>
      <c r="AP585" s="243"/>
    </row>
    <row r="586" spans="2:42" ht="178.5" customHeight="1" x14ac:dyDescent="0.65">
      <c r="B586" s="72"/>
      <c r="C586" s="282" t="s">
        <v>198</v>
      </c>
      <c r="D586" s="282">
        <v>502</v>
      </c>
      <c r="E586" s="73" t="s">
        <v>228</v>
      </c>
      <c r="F586" s="74" t="s">
        <v>4</v>
      </c>
      <c r="G586" s="14">
        <v>920623</v>
      </c>
      <c r="H586" s="14">
        <v>920623</v>
      </c>
      <c r="I586" s="13">
        <v>0</v>
      </c>
      <c r="J586" s="13">
        <v>0</v>
      </c>
      <c r="K586" s="13">
        <v>0</v>
      </c>
      <c r="L586" s="13">
        <v>0</v>
      </c>
      <c r="M586" s="13">
        <v>0</v>
      </c>
      <c r="N586" s="13">
        <v>0</v>
      </c>
      <c r="O586" s="13">
        <v>0</v>
      </c>
      <c r="P586" s="13">
        <v>0</v>
      </c>
      <c r="Q586" s="13">
        <v>920623</v>
      </c>
      <c r="R586" s="13">
        <v>0</v>
      </c>
      <c r="S586" s="13">
        <v>920623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225"/>
      <c r="Z586" s="173"/>
      <c r="AA586" s="225"/>
      <c r="AB586" s="173"/>
      <c r="AC586" s="288" t="s">
        <v>101</v>
      </c>
      <c r="AD586" s="288" t="s">
        <v>90</v>
      </c>
      <c r="AE586" s="297">
        <v>14.2</v>
      </c>
      <c r="AF586" s="282">
        <v>22.7</v>
      </c>
      <c r="AG586" s="297">
        <v>8.6999999999999993</v>
      </c>
      <c r="AH586" s="297">
        <v>8.7889999999999997</v>
      </c>
      <c r="AI586" s="297">
        <v>1.6</v>
      </c>
      <c r="AJ586" s="297">
        <v>4.2320000000000002</v>
      </c>
      <c r="AK586" s="297">
        <v>2.94</v>
      </c>
      <c r="AL586" s="297">
        <v>4.3319999999999999</v>
      </c>
      <c r="AM586" s="297">
        <v>1</v>
      </c>
      <c r="AN586" s="297">
        <v>5.3150000000000004</v>
      </c>
      <c r="AO586" s="241">
        <v>4.8819999999999997</v>
      </c>
      <c r="AP586" s="241">
        <v>5.4459999999999997</v>
      </c>
    </row>
    <row r="587" spans="2:42" ht="249.75" customHeight="1" x14ac:dyDescent="0.65">
      <c r="B587" s="72"/>
      <c r="C587" s="283"/>
      <c r="D587" s="283"/>
      <c r="E587" s="73"/>
      <c r="F587" s="74" t="s">
        <v>13</v>
      </c>
      <c r="G587" s="14">
        <v>920623</v>
      </c>
      <c r="H587" s="14">
        <v>920623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  <c r="P587" s="13">
        <v>0</v>
      </c>
      <c r="Q587" s="13">
        <v>920623</v>
      </c>
      <c r="R587" s="13">
        <v>0</v>
      </c>
      <c r="S587" s="13">
        <v>920623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225"/>
      <c r="Z587" s="173"/>
      <c r="AA587" s="225"/>
      <c r="AB587" s="173"/>
      <c r="AC587" s="289"/>
      <c r="AD587" s="289"/>
      <c r="AE587" s="298"/>
      <c r="AF587" s="283"/>
      <c r="AG587" s="298"/>
      <c r="AH587" s="298"/>
      <c r="AI587" s="298"/>
      <c r="AJ587" s="298"/>
      <c r="AK587" s="298"/>
      <c r="AL587" s="298"/>
      <c r="AM587" s="298"/>
      <c r="AN587" s="298"/>
      <c r="AO587" s="242"/>
      <c r="AP587" s="242"/>
    </row>
    <row r="588" spans="2:42" ht="178.5" customHeight="1" x14ac:dyDescent="0.65">
      <c r="B588" s="72"/>
      <c r="C588" s="283"/>
      <c r="D588" s="283"/>
      <c r="E588" s="73"/>
      <c r="F588" s="74" t="s">
        <v>14</v>
      </c>
      <c r="G588" s="14">
        <v>0</v>
      </c>
      <c r="H588" s="14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225"/>
      <c r="Z588" s="173"/>
      <c r="AA588" s="225"/>
      <c r="AB588" s="173"/>
      <c r="AC588" s="289"/>
      <c r="AD588" s="289"/>
      <c r="AE588" s="298"/>
      <c r="AF588" s="283"/>
      <c r="AG588" s="298"/>
      <c r="AH588" s="298"/>
      <c r="AI588" s="298"/>
      <c r="AJ588" s="298"/>
      <c r="AK588" s="298"/>
      <c r="AL588" s="298"/>
      <c r="AM588" s="298"/>
      <c r="AN588" s="298"/>
      <c r="AO588" s="242"/>
      <c r="AP588" s="242"/>
    </row>
    <row r="589" spans="2:42" ht="291" customHeight="1" x14ac:dyDescent="0.65">
      <c r="B589" s="72"/>
      <c r="C589" s="283"/>
      <c r="D589" s="283"/>
      <c r="E589" s="73"/>
      <c r="F589" s="74" t="s">
        <v>15</v>
      </c>
      <c r="G589" s="14">
        <v>0</v>
      </c>
      <c r="H589" s="14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  <c r="P589" s="13">
        <v>0</v>
      </c>
      <c r="Q589" s="13">
        <v>0</v>
      </c>
      <c r="R589" s="13">
        <v>0</v>
      </c>
      <c r="S589" s="13">
        <v>0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225"/>
      <c r="Z589" s="173"/>
      <c r="AA589" s="225"/>
      <c r="AB589" s="173"/>
      <c r="AC589" s="289"/>
      <c r="AD589" s="289"/>
      <c r="AE589" s="298"/>
      <c r="AF589" s="283"/>
      <c r="AG589" s="298"/>
      <c r="AH589" s="298"/>
      <c r="AI589" s="298"/>
      <c r="AJ589" s="298"/>
      <c r="AK589" s="298"/>
      <c r="AL589" s="298"/>
      <c r="AM589" s="298"/>
      <c r="AN589" s="298"/>
      <c r="AO589" s="242"/>
      <c r="AP589" s="242"/>
    </row>
    <row r="590" spans="2:42" ht="216" customHeight="1" x14ac:dyDescent="0.65">
      <c r="B590" s="72"/>
      <c r="C590" s="283"/>
      <c r="D590" s="283"/>
      <c r="E590" s="73"/>
      <c r="F590" s="74" t="s">
        <v>189</v>
      </c>
      <c r="G590" s="14">
        <v>0</v>
      </c>
      <c r="H590" s="14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  <c r="P590" s="13">
        <v>0</v>
      </c>
      <c r="Q590" s="13">
        <v>0</v>
      </c>
      <c r="R590" s="13">
        <v>0</v>
      </c>
      <c r="S590" s="13">
        <v>0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225"/>
      <c r="Z590" s="173"/>
      <c r="AA590" s="225"/>
      <c r="AB590" s="173"/>
      <c r="AC590" s="289"/>
      <c r="AD590" s="289"/>
      <c r="AE590" s="298"/>
      <c r="AF590" s="283"/>
      <c r="AG590" s="298"/>
      <c r="AH590" s="298"/>
      <c r="AI590" s="298"/>
      <c r="AJ590" s="298"/>
      <c r="AK590" s="298"/>
      <c r="AL590" s="298"/>
      <c r="AM590" s="298"/>
      <c r="AN590" s="298"/>
      <c r="AO590" s="242"/>
      <c r="AP590" s="242"/>
    </row>
    <row r="591" spans="2:42" ht="201" customHeight="1" x14ac:dyDescent="0.65">
      <c r="B591" s="72"/>
      <c r="C591" s="283"/>
      <c r="D591" s="283"/>
      <c r="E591" s="73"/>
      <c r="F591" s="74" t="s">
        <v>190</v>
      </c>
      <c r="G591" s="14">
        <v>0</v>
      </c>
      <c r="H591" s="14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  <c r="P591" s="13">
        <v>0</v>
      </c>
      <c r="Q591" s="13">
        <v>0</v>
      </c>
      <c r="R591" s="13">
        <v>0</v>
      </c>
      <c r="S591" s="13">
        <v>0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225"/>
      <c r="Z591" s="173"/>
      <c r="AA591" s="225"/>
      <c r="AB591" s="173"/>
      <c r="AC591" s="289"/>
      <c r="AD591" s="289"/>
      <c r="AE591" s="298"/>
      <c r="AF591" s="283"/>
      <c r="AG591" s="298"/>
      <c r="AH591" s="298"/>
      <c r="AI591" s="298"/>
      <c r="AJ591" s="298"/>
      <c r="AK591" s="298"/>
      <c r="AL591" s="298"/>
      <c r="AM591" s="298"/>
      <c r="AN591" s="298"/>
      <c r="AO591" s="242"/>
      <c r="AP591" s="242"/>
    </row>
    <row r="592" spans="2:42" ht="178.5" customHeight="1" x14ac:dyDescent="0.65">
      <c r="B592" s="72"/>
      <c r="C592" s="283"/>
      <c r="D592" s="283"/>
      <c r="E592" s="73"/>
      <c r="F592" s="74" t="s">
        <v>191</v>
      </c>
      <c r="G592" s="14">
        <v>0</v>
      </c>
      <c r="H592" s="14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>
        <v>0</v>
      </c>
      <c r="R592" s="13">
        <v>0</v>
      </c>
      <c r="S592" s="13">
        <v>0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225"/>
      <c r="Z592" s="173"/>
      <c r="AA592" s="225"/>
      <c r="AB592" s="173"/>
      <c r="AC592" s="289"/>
      <c r="AD592" s="289"/>
      <c r="AE592" s="298"/>
      <c r="AF592" s="283"/>
      <c r="AG592" s="298"/>
      <c r="AH592" s="298"/>
      <c r="AI592" s="298"/>
      <c r="AJ592" s="298"/>
      <c r="AK592" s="298"/>
      <c r="AL592" s="298"/>
      <c r="AM592" s="298"/>
      <c r="AN592" s="298"/>
      <c r="AO592" s="242"/>
      <c r="AP592" s="242"/>
    </row>
    <row r="593" spans="2:42" ht="306" customHeight="1" x14ac:dyDescent="0.65">
      <c r="B593" s="72"/>
      <c r="C593" s="283"/>
      <c r="D593" s="283"/>
      <c r="E593" s="73"/>
      <c r="F593" s="74" t="s">
        <v>192</v>
      </c>
      <c r="G593" s="14">
        <v>0</v>
      </c>
      <c r="H593" s="14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225"/>
      <c r="Z593" s="173"/>
      <c r="AA593" s="225"/>
      <c r="AB593" s="173"/>
      <c r="AC593" s="289"/>
      <c r="AD593" s="289"/>
      <c r="AE593" s="298"/>
      <c r="AF593" s="283"/>
      <c r="AG593" s="298"/>
      <c r="AH593" s="298"/>
      <c r="AI593" s="298"/>
      <c r="AJ593" s="298"/>
      <c r="AK593" s="298"/>
      <c r="AL593" s="298"/>
      <c r="AM593" s="298"/>
      <c r="AN593" s="298"/>
      <c r="AO593" s="242"/>
      <c r="AP593" s="242"/>
    </row>
    <row r="594" spans="2:42" ht="227.25" customHeight="1" x14ac:dyDescent="0.65">
      <c r="B594" s="72"/>
      <c r="C594" s="284"/>
      <c r="D594" s="283"/>
      <c r="E594" s="73"/>
      <c r="F594" s="74" t="s">
        <v>193</v>
      </c>
      <c r="G594" s="14">
        <v>0</v>
      </c>
      <c r="H594" s="14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225"/>
      <c r="Z594" s="173"/>
      <c r="AA594" s="225"/>
      <c r="AB594" s="173"/>
      <c r="AC594" s="290"/>
      <c r="AD594" s="290"/>
      <c r="AE594" s="299"/>
      <c r="AF594" s="284"/>
      <c r="AG594" s="299"/>
      <c r="AH594" s="299"/>
      <c r="AI594" s="299"/>
      <c r="AJ594" s="299"/>
      <c r="AK594" s="299"/>
      <c r="AL594" s="299"/>
      <c r="AM594" s="299"/>
      <c r="AN594" s="299"/>
      <c r="AO594" s="243"/>
      <c r="AP594" s="243"/>
    </row>
    <row r="595" spans="2:42" ht="118.5" customHeight="1" x14ac:dyDescent="0.65">
      <c r="B595" s="87"/>
      <c r="C595" s="282" t="s">
        <v>252</v>
      </c>
      <c r="D595" s="282">
        <v>502</v>
      </c>
      <c r="E595" s="285" t="s">
        <v>274</v>
      </c>
      <c r="F595" s="92" t="s">
        <v>4</v>
      </c>
      <c r="G595" s="14">
        <v>3950000</v>
      </c>
      <c r="H595" s="14">
        <v>3900000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6">
        <v>3950000</v>
      </c>
      <c r="V595" s="16">
        <v>0</v>
      </c>
      <c r="W595" s="16">
        <f>W597+W598</f>
        <v>3900000</v>
      </c>
      <c r="X595" s="16">
        <v>0</v>
      </c>
      <c r="Y595" s="225"/>
      <c r="Z595" s="173"/>
      <c r="AA595" s="225"/>
      <c r="AB595" s="173"/>
      <c r="AC595" s="288" t="s">
        <v>213</v>
      </c>
      <c r="AD595" s="288" t="s">
        <v>140</v>
      </c>
      <c r="AE595" s="297">
        <v>4</v>
      </c>
      <c r="AF595" s="282">
        <v>4</v>
      </c>
      <c r="AG595" s="297">
        <v>0</v>
      </c>
      <c r="AH595" s="297">
        <v>0</v>
      </c>
      <c r="AI595" s="297">
        <v>0</v>
      </c>
      <c r="AJ595" s="297">
        <v>0</v>
      </c>
      <c r="AK595" s="297">
        <v>1</v>
      </c>
      <c r="AL595" s="297">
        <v>1</v>
      </c>
      <c r="AM595" s="297">
        <v>3</v>
      </c>
      <c r="AN595" s="297">
        <v>3</v>
      </c>
      <c r="AO595" s="242">
        <v>0</v>
      </c>
      <c r="AP595" s="242">
        <v>0</v>
      </c>
    </row>
    <row r="596" spans="2:42" ht="227.25" customHeight="1" x14ac:dyDescent="0.65">
      <c r="B596" s="87"/>
      <c r="C596" s="283"/>
      <c r="D596" s="283"/>
      <c r="E596" s="286"/>
      <c r="F596" s="92" t="s">
        <v>13</v>
      </c>
      <c r="G596" s="14">
        <v>0</v>
      </c>
      <c r="H596" s="14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6">
        <v>0</v>
      </c>
      <c r="V596" s="16">
        <v>0</v>
      </c>
      <c r="W596" s="16">
        <v>0</v>
      </c>
      <c r="X596" s="16">
        <v>0</v>
      </c>
      <c r="Y596" s="225"/>
      <c r="Z596" s="173"/>
      <c r="AA596" s="225"/>
      <c r="AB596" s="173"/>
      <c r="AC596" s="289"/>
      <c r="AD596" s="289"/>
      <c r="AE596" s="298"/>
      <c r="AF596" s="283"/>
      <c r="AG596" s="298"/>
      <c r="AH596" s="298"/>
      <c r="AI596" s="298"/>
      <c r="AJ596" s="298"/>
      <c r="AK596" s="298"/>
      <c r="AL596" s="298"/>
      <c r="AM596" s="298"/>
      <c r="AN596" s="298"/>
      <c r="AO596" s="242"/>
      <c r="AP596" s="242"/>
    </row>
    <row r="597" spans="2:42" ht="167.25" customHeight="1" x14ac:dyDescent="0.65">
      <c r="B597" s="87"/>
      <c r="C597" s="283"/>
      <c r="D597" s="283"/>
      <c r="E597" s="286"/>
      <c r="F597" s="92" t="s">
        <v>14</v>
      </c>
      <c r="G597" s="14">
        <v>3752500</v>
      </c>
      <c r="H597" s="14">
        <v>3705000</v>
      </c>
      <c r="I597" s="13">
        <v>0</v>
      </c>
      <c r="J597" s="13">
        <v>0</v>
      </c>
      <c r="K597" s="13">
        <v>0</v>
      </c>
      <c r="L597" s="13">
        <v>0</v>
      </c>
      <c r="M597" s="13">
        <v>0</v>
      </c>
      <c r="N597" s="13">
        <v>0</v>
      </c>
      <c r="O597" s="13">
        <v>0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6">
        <v>3752500</v>
      </c>
      <c r="V597" s="16">
        <v>0</v>
      </c>
      <c r="W597" s="16">
        <v>3705000</v>
      </c>
      <c r="X597" s="16">
        <v>0</v>
      </c>
      <c r="Y597" s="225"/>
      <c r="Z597" s="173"/>
      <c r="AA597" s="225"/>
      <c r="AB597" s="173"/>
      <c r="AC597" s="289"/>
      <c r="AD597" s="289"/>
      <c r="AE597" s="298"/>
      <c r="AF597" s="283"/>
      <c r="AG597" s="298"/>
      <c r="AH597" s="298"/>
      <c r="AI597" s="298"/>
      <c r="AJ597" s="298"/>
      <c r="AK597" s="298"/>
      <c r="AL597" s="298"/>
      <c r="AM597" s="298"/>
      <c r="AN597" s="298"/>
      <c r="AO597" s="242"/>
      <c r="AP597" s="242"/>
    </row>
    <row r="598" spans="2:42" ht="298.5" customHeight="1" x14ac:dyDescent="0.65">
      <c r="B598" s="87"/>
      <c r="C598" s="283"/>
      <c r="D598" s="283"/>
      <c r="E598" s="286"/>
      <c r="F598" s="92" t="s">
        <v>15</v>
      </c>
      <c r="G598" s="14">
        <v>197500</v>
      </c>
      <c r="H598" s="14">
        <v>195000</v>
      </c>
      <c r="I598" s="13">
        <v>0</v>
      </c>
      <c r="J598" s="13"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6">
        <v>197500</v>
      </c>
      <c r="V598" s="16">
        <v>0</v>
      </c>
      <c r="W598" s="16">
        <v>195000</v>
      </c>
      <c r="X598" s="16">
        <v>0</v>
      </c>
      <c r="Y598" s="225"/>
      <c r="Z598" s="173"/>
      <c r="AA598" s="225"/>
      <c r="AB598" s="173"/>
      <c r="AC598" s="289"/>
      <c r="AD598" s="289"/>
      <c r="AE598" s="298"/>
      <c r="AF598" s="283"/>
      <c r="AG598" s="298"/>
      <c r="AH598" s="298"/>
      <c r="AI598" s="298"/>
      <c r="AJ598" s="298"/>
      <c r="AK598" s="298"/>
      <c r="AL598" s="298"/>
      <c r="AM598" s="298"/>
      <c r="AN598" s="298"/>
      <c r="AO598" s="242"/>
      <c r="AP598" s="242"/>
    </row>
    <row r="599" spans="2:42" ht="227.25" customHeight="1" x14ac:dyDescent="0.65">
      <c r="B599" s="87"/>
      <c r="C599" s="283"/>
      <c r="D599" s="283"/>
      <c r="E599" s="286"/>
      <c r="F599" s="92" t="s">
        <v>189</v>
      </c>
      <c r="G599" s="14">
        <v>0</v>
      </c>
      <c r="H599" s="14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0</v>
      </c>
      <c r="N599" s="13">
        <v>0</v>
      </c>
      <c r="O599" s="13">
        <v>0</v>
      </c>
      <c r="P599" s="13">
        <v>0</v>
      </c>
      <c r="Q599" s="13">
        <v>0</v>
      </c>
      <c r="R599" s="13">
        <v>0</v>
      </c>
      <c r="S599" s="13">
        <v>0</v>
      </c>
      <c r="T599" s="13">
        <v>0</v>
      </c>
      <c r="U599" s="16">
        <v>0</v>
      </c>
      <c r="V599" s="16">
        <v>0</v>
      </c>
      <c r="W599" s="16">
        <v>0</v>
      </c>
      <c r="X599" s="16">
        <v>0</v>
      </c>
      <c r="Y599" s="225"/>
      <c r="Z599" s="173"/>
      <c r="AA599" s="225"/>
      <c r="AB599" s="173"/>
      <c r="AC599" s="289"/>
      <c r="AD599" s="289"/>
      <c r="AE599" s="298"/>
      <c r="AF599" s="283"/>
      <c r="AG599" s="298"/>
      <c r="AH599" s="298"/>
      <c r="AI599" s="298"/>
      <c r="AJ599" s="298"/>
      <c r="AK599" s="298"/>
      <c r="AL599" s="298"/>
      <c r="AM599" s="298"/>
      <c r="AN599" s="298"/>
      <c r="AO599" s="242"/>
      <c r="AP599" s="242"/>
    </row>
    <row r="600" spans="2:42" ht="201" customHeight="1" x14ac:dyDescent="0.65">
      <c r="B600" s="87"/>
      <c r="C600" s="283"/>
      <c r="D600" s="283"/>
      <c r="E600" s="286"/>
      <c r="F600" s="92" t="s">
        <v>190</v>
      </c>
      <c r="G600" s="14">
        <v>0</v>
      </c>
      <c r="H600" s="14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6">
        <v>0</v>
      </c>
      <c r="V600" s="16">
        <v>0</v>
      </c>
      <c r="W600" s="16">
        <v>0</v>
      </c>
      <c r="X600" s="16">
        <v>0</v>
      </c>
      <c r="Y600" s="225"/>
      <c r="Z600" s="173"/>
      <c r="AA600" s="225"/>
      <c r="AB600" s="173"/>
      <c r="AC600" s="289"/>
      <c r="AD600" s="289"/>
      <c r="AE600" s="298"/>
      <c r="AF600" s="283"/>
      <c r="AG600" s="298"/>
      <c r="AH600" s="298"/>
      <c r="AI600" s="298"/>
      <c r="AJ600" s="298"/>
      <c r="AK600" s="298"/>
      <c r="AL600" s="298"/>
      <c r="AM600" s="298"/>
      <c r="AN600" s="298"/>
      <c r="AO600" s="242"/>
      <c r="AP600" s="242"/>
    </row>
    <row r="601" spans="2:42" ht="156" customHeight="1" x14ac:dyDescent="0.65">
      <c r="B601" s="87"/>
      <c r="C601" s="283"/>
      <c r="D601" s="283"/>
      <c r="E601" s="286"/>
      <c r="F601" s="92" t="s">
        <v>191</v>
      </c>
      <c r="G601" s="14">
        <v>0</v>
      </c>
      <c r="H601" s="14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  <c r="S601" s="13">
        <v>0</v>
      </c>
      <c r="T601" s="13">
        <v>0</v>
      </c>
      <c r="U601" s="16">
        <v>0</v>
      </c>
      <c r="V601" s="16">
        <v>0</v>
      </c>
      <c r="W601" s="16">
        <v>0</v>
      </c>
      <c r="X601" s="16">
        <v>0</v>
      </c>
      <c r="Y601" s="225"/>
      <c r="Z601" s="173"/>
      <c r="AA601" s="225"/>
      <c r="AB601" s="173"/>
      <c r="AC601" s="289"/>
      <c r="AD601" s="289"/>
      <c r="AE601" s="298"/>
      <c r="AF601" s="283"/>
      <c r="AG601" s="298"/>
      <c r="AH601" s="298"/>
      <c r="AI601" s="298"/>
      <c r="AJ601" s="298"/>
      <c r="AK601" s="298"/>
      <c r="AL601" s="298"/>
      <c r="AM601" s="298"/>
      <c r="AN601" s="298"/>
      <c r="AO601" s="242"/>
      <c r="AP601" s="242"/>
    </row>
    <row r="602" spans="2:42" ht="283.5" customHeight="1" x14ac:dyDescent="0.65">
      <c r="B602" s="87"/>
      <c r="C602" s="283"/>
      <c r="D602" s="283"/>
      <c r="E602" s="286"/>
      <c r="F602" s="92" t="s">
        <v>192</v>
      </c>
      <c r="G602" s="14">
        <v>0</v>
      </c>
      <c r="H602" s="14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0</v>
      </c>
      <c r="N602" s="13">
        <v>0</v>
      </c>
      <c r="O602" s="13">
        <v>0</v>
      </c>
      <c r="P602" s="13">
        <v>0</v>
      </c>
      <c r="Q602" s="13">
        <v>0</v>
      </c>
      <c r="R602" s="13">
        <v>0</v>
      </c>
      <c r="S602" s="13">
        <v>0</v>
      </c>
      <c r="T602" s="13">
        <v>0</v>
      </c>
      <c r="U602" s="16">
        <v>0</v>
      </c>
      <c r="V602" s="16">
        <v>0</v>
      </c>
      <c r="W602" s="16">
        <v>0</v>
      </c>
      <c r="X602" s="16">
        <v>0</v>
      </c>
      <c r="Y602" s="225"/>
      <c r="Z602" s="173"/>
      <c r="AA602" s="225"/>
      <c r="AB602" s="173"/>
      <c r="AC602" s="289"/>
      <c r="AD602" s="289"/>
      <c r="AE602" s="298"/>
      <c r="AF602" s="283"/>
      <c r="AG602" s="298"/>
      <c r="AH602" s="298"/>
      <c r="AI602" s="298"/>
      <c r="AJ602" s="298"/>
      <c r="AK602" s="298"/>
      <c r="AL602" s="298"/>
      <c r="AM602" s="298"/>
      <c r="AN602" s="298"/>
      <c r="AO602" s="242"/>
      <c r="AP602" s="242"/>
    </row>
    <row r="603" spans="2:42" ht="227.25" customHeight="1" x14ac:dyDescent="0.65">
      <c r="B603" s="87"/>
      <c r="C603" s="284"/>
      <c r="D603" s="284"/>
      <c r="E603" s="287"/>
      <c r="F603" s="92" t="s">
        <v>193</v>
      </c>
      <c r="G603" s="14">
        <v>0</v>
      </c>
      <c r="H603" s="14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6">
        <v>0</v>
      </c>
      <c r="V603" s="16">
        <v>0</v>
      </c>
      <c r="W603" s="16">
        <v>0</v>
      </c>
      <c r="X603" s="16">
        <v>0</v>
      </c>
      <c r="Y603" s="225"/>
      <c r="Z603" s="173"/>
      <c r="AA603" s="225"/>
      <c r="AB603" s="173"/>
      <c r="AC603" s="289"/>
      <c r="AD603" s="289"/>
      <c r="AE603" s="298"/>
      <c r="AF603" s="283"/>
      <c r="AG603" s="298"/>
      <c r="AH603" s="298"/>
      <c r="AI603" s="298"/>
      <c r="AJ603" s="298"/>
      <c r="AK603" s="298"/>
      <c r="AL603" s="298"/>
      <c r="AM603" s="298"/>
      <c r="AN603" s="298"/>
      <c r="AO603" s="242"/>
      <c r="AP603" s="242"/>
    </row>
    <row r="604" spans="2:42" ht="129.75" customHeight="1" x14ac:dyDescent="0.65">
      <c r="B604" s="87"/>
      <c r="C604" s="275" t="s">
        <v>253</v>
      </c>
      <c r="D604" s="85">
        <v>502</v>
      </c>
      <c r="E604" s="285" t="s">
        <v>274</v>
      </c>
      <c r="F604" s="92" t="s">
        <v>4</v>
      </c>
      <c r="G604" s="16">
        <v>65509.46</v>
      </c>
      <c r="H604" s="16">
        <v>65509.46</v>
      </c>
      <c r="I604" s="13">
        <v>0</v>
      </c>
      <c r="J604" s="13">
        <v>0</v>
      </c>
      <c r="K604" s="13">
        <v>0</v>
      </c>
      <c r="L604" s="13">
        <v>0</v>
      </c>
      <c r="M604" s="13">
        <v>0</v>
      </c>
      <c r="N604" s="13">
        <v>0</v>
      </c>
      <c r="O604" s="13">
        <v>0</v>
      </c>
      <c r="P604" s="13">
        <v>0</v>
      </c>
      <c r="Q604" s="13">
        <v>0</v>
      </c>
      <c r="R604" s="13">
        <v>0</v>
      </c>
      <c r="S604" s="13">
        <v>0</v>
      </c>
      <c r="T604" s="13">
        <v>0</v>
      </c>
      <c r="U604" s="16">
        <v>65509.46</v>
      </c>
      <c r="V604" s="16">
        <v>0</v>
      </c>
      <c r="W604" s="16">
        <v>65509.46</v>
      </c>
      <c r="X604" s="16">
        <v>0</v>
      </c>
      <c r="Y604" s="225"/>
      <c r="Z604" s="173"/>
      <c r="AA604" s="225"/>
      <c r="AB604" s="173"/>
      <c r="AC604" s="289"/>
      <c r="AD604" s="289"/>
      <c r="AE604" s="298"/>
      <c r="AF604" s="283"/>
      <c r="AG604" s="298"/>
      <c r="AH604" s="298"/>
      <c r="AI604" s="298"/>
      <c r="AJ604" s="298"/>
      <c r="AK604" s="298"/>
      <c r="AL604" s="298"/>
      <c r="AM604" s="298"/>
      <c r="AN604" s="298"/>
      <c r="AO604" s="242"/>
      <c r="AP604" s="242"/>
    </row>
    <row r="605" spans="2:42" ht="227.25" customHeight="1" x14ac:dyDescent="0.65">
      <c r="B605" s="87"/>
      <c r="C605" s="304"/>
      <c r="D605" s="85"/>
      <c r="E605" s="286"/>
      <c r="F605" s="92" t="s">
        <v>13</v>
      </c>
      <c r="G605" s="14">
        <v>0</v>
      </c>
      <c r="H605" s="14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  <c r="S605" s="13">
        <v>0</v>
      </c>
      <c r="T605" s="13">
        <v>0</v>
      </c>
      <c r="U605" s="16">
        <v>0</v>
      </c>
      <c r="V605" s="16">
        <v>0</v>
      </c>
      <c r="W605" s="16">
        <v>0</v>
      </c>
      <c r="X605" s="16">
        <v>0</v>
      </c>
      <c r="Y605" s="225"/>
      <c r="Z605" s="173"/>
      <c r="AA605" s="225"/>
      <c r="AB605" s="173"/>
      <c r="AC605" s="289"/>
      <c r="AD605" s="289"/>
      <c r="AE605" s="298"/>
      <c r="AF605" s="283"/>
      <c r="AG605" s="298"/>
      <c r="AH605" s="298"/>
      <c r="AI605" s="298"/>
      <c r="AJ605" s="298"/>
      <c r="AK605" s="298"/>
      <c r="AL605" s="298"/>
      <c r="AM605" s="298"/>
      <c r="AN605" s="298"/>
      <c r="AO605" s="242"/>
      <c r="AP605" s="242"/>
    </row>
    <row r="606" spans="2:42" ht="171" customHeight="1" x14ac:dyDescent="0.65">
      <c r="B606" s="87"/>
      <c r="C606" s="304"/>
      <c r="D606" s="85"/>
      <c r="E606" s="286"/>
      <c r="F606" s="92" t="s">
        <v>14</v>
      </c>
      <c r="G606" s="14">
        <v>0</v>
      </c>
      <c r="H606" s="14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6">
        <v>0</v>
      </c>
      <c r="V606" s="16">
        <v>0</v>
      </c>
      <c r="W606" s="16">
        <v>0</v>
      </c>
      <c r="X606" s="16">
        <v>0</v>
      </c>
      <c r="Y606" s="225"/>
      <c r="Z606" s="173"/>
      <c r="AA606" s="225"/>
      <c r="AB606" s="173"/>
      <c r="AC606" s="289"/>
      <c r="AD606" s="289"/>
      <c r="AE606" s="298"/>
      <c r="AF606" s="283"/>
      <c r="AG606" s="298"/>
      <c r="AH606" s="298"/>
      <c r="AI606" s="298"/>
      <c r="AJ606" s="298"/>
      <c r="AK606" s="298"/>
      <c r="AL606" s="298"/>
      <c r="AM606" s="298"/>
      <c r="AN606" s="298"/>
      <c r="AO606" s="242"/>
      <c r="AP606" s="242"/>
    </row>
    <row r="607" spans="2:42" ht="283.5" customHeight="1" x14ac:dyDescent="0.65">
      <c r="B607" s="87"/>
      <c r="C607" s="304"/>
      <c r="D607" s="85"/>
      <c r="E607" s="286"/>
      <c r="F607" s="92" t="s">
        <v>15</v>
      </c>
      <c r="G607" s="16">
        <v>65509.46</v>
      </c>
      <c r="H607" s="16">
        <v>65509.46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6">
        <v>65509.46</v>
      </c>
      <c r="V607" s="16">
        <v>0</v>
      </c>
      <c r="W607" s="16">
        <v>65509.46</v>
      </c>
      <c r="X607" s="16">
        <v>0</v>
      </c>
      <c r="Y607" s="225"/>
      <c r="Z607" s="173"/>
      <c r="AA607" s="225"/>
      <c r="AB607" s="173"/>
      <c r="AC607" s="289"/>
      <c r="AD607" s="289"/>
      <c r="AE607" s="298"/>
      <c r="AF607" s="283"/>
      <c r="AG607" s="298"/>
      <c r="AH607" s="298"/>
      <c r="AI607" s="298"/>
      <c r="AJ607" s="298"/>
      <c r="AK607" s="298"/>
      <c r="AL607" s="298"/>
      <c r="AM607" s="298"/>
      <c r="AN607" s="298"/>
      <c r="AO607" s="242"/>
      <c r="AP607" s="242"/>
    </row>
    <row r="608" spans="2:42" ht="227.25" customHeight="1" x14ac:dyDescent="0.65">
      <c r="B608" s="87"/>
      <c r="C608" s="304"/>
      <c r="D608" s="85"/>
      <c r="E608" s="286"/>
      <c r="F608" s="92" t="s">
        <v>189</v>
      </c>
      <c r="G608" s="14">
        <v>0</v>
      </c>
      <c r="H608" s="14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6">
        <v>0</v>
      </c>
      <c r="V608" s="16">
        <v>0</v>
      </c>
      <c r="W608" s="16">
        <v>0</v>
      </c>
      <c r="X608" s="16">
        <v>0</v>
      </c>
      <c r="Y608" s="225"/>
      <c r="Z608" s="173"/>
      <c r="AA608" s="225"/>
      <c r="AB608" s="173"/>
      <c r="AC608" s="289"/>
      <c r="AD608" s="289"/>
      <c r="AE608" s="298"/>
      <c r="AF608" s="283"/>
      <c r="AG608" s="298"/>
      <c r="AH608" s="298"/>
      <c r="AI608" s="298"/>
      <c r="AJ608" s="298"/>
      <c r="AK608" s="298"/>
      <c r="AL608" s="298"/>
      <c r="AM608" s="298"/>
      <c r="AN608" s="298"/>
      <c r="AO608" s="242"/>
      <c r="AP608" s="242"/>
    </row>
    <row r="609" spans="2:42" ht="227.25" customHeight="1" x14ac:dyDescent="0.65">
      <c r="B609" s="87"/>
      <c r="C609" s="304"/>
      <c r="D609" s="85"/>
      <c r="E609" s="286"/>
      <c r="F609" s="92" t="s">
        <v>190</v>
      </c>
      <c r="G609" s="14">
        <v>0</v>
      </c>
      <c r="H609" s="14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6">
        <v>0</v>
      </c>
      <c r="V609" s="16">
        <v>0</v>
      </c>
      <c r="W609" s="16">
        <v>0</v>
      </c>
      <c r="X609" s="16">
        <v>0</v>
      </c>
      <c r="Y609" s="225"/>
      <c r="Z609" s="173"/>
      <c r="AA609" s="225"/>
      <c r="AB609" s="173"/>
      <c r="AC609" s="289"/>
      <c r="AD609" s="289"/>
      <c r="AE609" s="298"/>
      <c r="AF609" s="283"/>
      <c r="AG609" s="298"/>
      <c r="AH609" s="298"/>
      <c r="AI609" s="298"/>
      <c r="AJ609" s="298"/>
      <c r="AK609" s="298"/>
      <c r="AL609" s="298"/>
      <c r="AM609" s="298"/>
      <c r="AN609" s="298"/>
      <c r="AO609" s="242"/>
      <c r="AP609" s="242"/>
    </row>
    <row r="610" spans="2:42" ht="163.5" customHeight="1" x14ac:dyDescent="0.65">
      <c r="B610" s="87"/>
      <c r="C610" s="304"/>
      <c r="D610" s="85"/>
      <c r="E610" s="286"/>
      <c r="F610" s="92" t="s">
        <v>191</v>
      </c>
      <c r="G610" s="14">
        <v>0</v>
      </c>
      <c r="H610" s="14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6">
        <v>0</v>
      </c>
      <c r="V610" s="16">
        <v>0</v>
      </c>
      <c r="W610" s="16">
        <v>0</v>
      </c>
      <c r="X610" s="16">
        <v>0</v>
      </c>
      <c r="Y610" s="225"/>
      <c r="Z610" s="173"/>
      <c r="AA610" s="225"/>
      <c r="AB610" s="173"/>
      <c r="AC610" s="289"/>
      <c r="AD610" s="289"/>
      <c r="AE610" s="298"/>
      <c r="AF610" s="283"/>
      <c r="AG610" s="298"/>
      <c r="AH610" s="298"/>
      <c r="AI610" s="298"/>
      <c r="AJ610" s="298"/>
      <c r="AK610" s="298"/>
      <c r="AL610" s="298"/>
      <c r="AM610" s="298"/>
      <c r="AN610" s="298"/>
      <c r="AO610" s="242"/>
      <c r="AP610" s="242"/>
    </row>
    <row r="611" spans="2:42" ht="268.5" customHeight="1" x14ac:dyDescent="0.65">
      <c r="B611" s="87"/>
      <c r="C611" s="304"/>
      <c r="D611" s="85"/>
      <c r="E611" s="286"/>
      <c r="F611" s="92" t="s">
        <v>192</v>
      </c>
      <c r="G611" s="14">
        <v>0</v>
      </c>
      <c r="H611" s="14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6">
        <v>0</v>
      </c>
      <c r="V611" s="16">
        <v>0</v>
      </c>
      <c r="W611" s="16">
        <v>0</v>
      </c>
      <c r="X611" s="16">
        <v>0</v>
      </c>
      <c r="Y611" s="225"/>
      <c r="Z611" s="173"/>
      <c r="AA611" s="225"/>
      <c r="AB611" s="173"/>
      <c r="AC611" s="289"/>
      <c r="AD611" s="289"/>
      <c r="AE611" s="298"/>
      <c r="AF611" s="283"/>
      <c r="AG611" s="298"/>
      <c r="AH611" s="298"/>
      <c r="AI611" s="298"/>
      <c r="AJ611" s="298"/>
      <c r="AK611" s="298"/>
      <c r="AL611" s="298"/>
      <c r="AM611" s="298"/>
      <c r="AN611" s="298"/>
      <c r="AO611" s="242"/>
      <c r="AP611" s="242"/>
    </row>
    <row r="612" spans="2:42" ht="227.25" customHeight="1" x14ac:dyDescent="0.65">
      <c r="B612" s="87"/>
      <c r="C612" s="305"/>
      <c r="D612" s="85"/>
      <c r="E612" s="287"/>
      <c r="F612" s="92" t="s">
        <v>193</v>
      </c>
      <c r="G612" s="14">
        <v>0</v>
      </c>
      <c r="H612" s="14">
        <v>0</v>
      </c>
      <c r="I612" s="13">
        <v>0</v>
      </c>
      <c r="J612" s="13"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6">
        <v>0</v>
      </c>
      <c r="V612" s="16">
        <v>0</v>
      </c>
      <c r="W612" s="16">
        <v>0</v>
      </c>
      <c r="X612" s="16">
        <v>0</v>
      </c>
      <c r="Y612" s="225"/>
      <c r="Z612" s="173"/>
      <c r="AA612" s="225"/>
      <c r="AB612" s="173"/>
      <c r="AC612" s="289"/>
      <c r="AD612" s="289"/>
      <c r="AE612" s="298"/>
      <c r="AF612" s="283"/>
      <c r="AG612" s="298"/>
      <c r="AH612" s="298"/>
      <c r="AI612" s="298"/>
      <c r="AJ612" s="298"/>
      <c r="AK612" s="298"/>
      <c r="AL612" s="298"/>
      <c r="AM612" s="298"/>
      <c r="AN612" s="298"/>
      <c r="AO612" s="242"/>
      <c r="AP612" s="242"/>
    </row>
    <row r="613" spans="2:42" ht="122.25" customHeight="1" x14ac:dyDescent="0.65">
      <c r="B613" s="87"/>
      <c r="C613" s="275" t="s">
        <v>254</v>
      </c>
      <c r="D613" s="282">
        <v>502</v>
      </c>
      <c r="E613" s="285" t="s">
        <v>274</v>
      </c>
      <c r="F613" s="92" t="s">
        <v>4</v>
      </c>
      <c r="G613" s="16">
        <v>198789</v>
      </c>
      <c r="H613" s="16">
        <v>198789</v>
      </c>
      <c r="I613" s="13">
        <v>0</v>
      </c>
      <c r="J613" s="13"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6">
        <v>198789</v>
      </c>
      <c r="V613" s="16">
        <v>0</v>
      </c>
      <c r="W613" s="16">
        <v>198789</v>
      </c>
      <c r="X613" s="16">
        <v>0</v>
      </c>
      <c r="Y613" s="225"/>
      <c r="Z613" s="173"/>
      <c r="AA613" s="225"/>
      <c r="AB613" s="173"/>
      <c r="AC613" s="289"/>
      <c r="AD613" s="289"/>
      <c r="AE613" s="298"/>
      <c r="AF613" s="283"/>
      <c r="AG613" s="298"/>
      <c r="AH613" s="298"/>
      <c r="AI613" s="298"/>
      <c r="AJ613" s="298"/>
      <c r="AK613" s="298"/>
      <c r="AL613" s="298"/>
      <c r="AM613" s="298"/>
      <c r="AN613" s="298"/>
      <c r="AO613" s="242"/>
      <c r="AP613" s="242"/>
    </row>
    <row r="614" spans="2:42" ht="227.25" customHeight="1" x14ac:dyDescent="0.65">
      <c r="B614" s="87"/>
      <c r="C614" s="304"/>
      <c r="D614" s="283"/>
      <c r="E614" s="286"/>
      <c r="F614" s="92" t="s">
        <v>13</v>
      </c>
      <c r="G614" s="14">
        <v>0</v>
      </c>
      <c r="H614" s="14">
        <v>0</v>
      </c>
      <c r="I614" s="13">
        <v>0</v>
      </c>
      <c r="J614" s="13"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6">
        <v>0</v>
      </c>
      <c r="V614" s="16">
        <v>0</v>
      </c>
      <c r="W614" s="16">
        <v>0</v>
      </c>
      <c r="X614" s="16">
        <v>0</v>
      </c>
      <c r="Y614" s="225"/>
      <c r="Z614" s="173"/>
      <c r="AA614" s="225"/>
      <c r="AB614" s="173"/>
      <c r="AC614" s="289"/>
      <c r="AD614" s="289"/>
      <c r="AE614" s="298"/>
      <c r="AF614" s="283"/>
      <c r="AG614" s="298"/>
      <c r="AH614" s="298"/>
      <c r="AI614" s="298"/>
      <c r="AJ614" s="298"/>
      <c r="AK614" s="298"/>
      <c r="AL614" s="298"/>
      <c r="AM614" s="298"/>
      <c r="AN614" s="298"/>
      <c r="AO614" s="242"/>
      <c r="AP614" s="242"/>
    </row>
    <row r="615" spans="2:42" ht="163.5" customHeight="1" x14ac:dyDescent="0.65">
      <c r="B615" s="87"/>
      <c r="C615" s="304"/>
      <c r="D615" s="283"/>
      <c r="E615" s="286"/>
      <c r="F615" s="92" t="s">
        <v>14</v>
      </c>
      <c r="G615" s="14">
        <v>0</v>
      </c>
      <c r="H615" s="14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6">
        <v>0</v>
      </c>
      <c r="V615" s="16">
        <v>0</v>
      </c>
      <c r="W615" s="16">
        <v>0</v>
      </c>
      <c r="X615" s="16">
        <v>0</v>
      </c>
      <c r="Y615" s="225"/>
      <c r="Z615" s="173"/>
      <c r="AA615" s="225"/>
      <c r="AB615" s="173"/>
      <c r="AC615" s="289"/>
      <c r="AD615" s="289"/>
      <c r="AE615" s="298"/>
      <c r="AF615" s="283"/>
      <c r="AG615" s="298"/>
      <c r="AH615" s="298"/>
      <c r="AI615" s="298"/>
      <c r="AJ615" s="298"/>
      <c r="AK615" s="298"/>
      <c r="AL615" s="298"/>
      <c r="AM615" s="298"/>
      <c r="AN615" s="298"/>
      <c r="AO615" s="242"/>
      <c r="AP615" s="242"/>
    </row>
    <row r="616" spans="2:42" ht="291" customHeight="1" x14ac:dyDescent="0.65">
      <c r="B616" s="87"/>
      <c r="C616" s="304"/>
      <c r="D616" s="283"/>
      <c r="E616" s="286"/>
      <c r="F616" s="92" t="s">
        <v>15</v>
      </c>
      <c r="G616" s="16">
        <v>198789</v>
      </c>
      <c r="H616" s="16">
        <v>198789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6">
        <v>198789</v>
      </c>
      <c r="V616" s="16">
        <v>0</v>
      </c>
      <c r="W616" s="16">
        <v>198789</v>
      </c>
      <c r="X616" s="16">
        <v>0</v>
      </c>
      <c r="Y616" s="225"/>
      <c r="Z616" s="173"/>
      <c r="AA616" s="225"/>
      <c r="AB616" s="173"/>
      <c r="AC616" s="289"/>
      <c r="AD616" s="289"/>
      <c r="AE616" s="298"/>
      <c r="AF616" s="283"/>
      <c r="AG616" s="298"/>
      <c r="AH616" s="298"/>
      <c r="AI616" s="298"/>
      <c r="AJ616" s="298"/>
      <c r="AK616" s="298"/>
      <c r="AL616" s="298"/>
      <c r="AM616" s="298"/>
      <c r="AN616" s="298"/>
      <c r="AO616" s="242"/>
      <c r="AP616" s="242"/>
    </row>
    <row r="617" spans="2:42" ht="227.25" customHeight="1" x14ac:dyDescent="0.65">
      <c r="B617" s="87"/>
      <c r="C617" s="304"/>
      <c r="D617" s="283"/>
      <c r="E617" s="286"/>
      <c r="F617" s="92" t="s">
        <v>189</v>
      </c>
      <c r="G617" s="14">
        <v>0</v>
      </c>
      <c r="H617" s="14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6">
        <v>0</v>
      </c>
      <c r="V617" s="16">
        <v>0</v>
      </c>
      <c r="W617" s="16">
        <v>0</v>
      </c>
      <c r="X617" s="16">
        <v>0</v>
      </c>
      <c r="Y617" s="225"/>
      <c r="Z617" s="173"/>
      <c r="AA617" s="225"/>
      <c r="AB617" s="173"/>
      <c r="AC617" s="289"/>
      <c r="AD617" s="289"/>
      <c r="AE617" s="298"/>
      <c r="AF617" s="283"/>
      <c r="AG617" s="298"/>
      <c r="AH617" s="298"/>
      <c r="AI617" s="298"/>
      <c r="AJ617" s="298"/>
      <c r="AK617" s="298"/>
      <c r="AL617" s="298"/>
      <c r="AM617" s="298"/>
      <c r="AN617" s="298"/>
      <c r="AO617" s="242"/>
      <c r="AP617" s="242"/>
    </row>
    <row r="618" spans="2:42" ht="193.5" customHeight="1" x14ac:dyDescent="0.65">
      <c r="B618" s="87"/>
      <c r="C618" s="304"/>
      <c r="D618" s="283"/>
      <c r="E618" s="286"/>
      <c r="F618" s="92" t="s">
        <v>190</v>
      </c>
      <c r="G618" s="14">
        <v>0</v>
      </c>
      <c r="H618" s="14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6">
        <v>0</v>
      </c>
      <c r="V618" s="16">
        <v>0</v>
      </c>
      <c r="W618" s="16">
        <v>0</v>
      </c>
      <c r="X618" s="16">
        <v>0</v>
      </c>
      <c r="Y618" s="225"/>
      <c r="Z618" s="173"/>
      <c r="AA618" s="225"/>
      <c r="AB618" s="173"/>
      <c r="AC618" s="289"/>
      <c r="AD618" s="289"/>
      <c r="AE618" s="298"/>
      <c r="AF618" s="283"/>
      <c r="AG618" s="298"/>
      <c r="AH618" s="298"/>
      <c r="AI618" s="298"/>
      <c r="AJ618" s="298"/>
      <c r="AK618" s="298"/>
      <c r="AL618" s="298"/>
      <c r="AM618" s="298"/>
      <c r="AN618" s="298"/>
      <c r="AO618" s="242"/>
      <c r="AP618" s="242"/>
    </row>
    <row r="619" spans="2:42" ht="178.5" customHeight="1" x14ac:dyDescent="0.65">
      <c r="B619" s="87"/>
      <c r="C619" s="304"/>
      <c r="D619" s="283"/>
      <c r="E619" s="286"/>
      <c r="F619" s="92" t="s">
        <v>191</v>
      </c>
      <c r="G619" s="14">
        <v>0</v>
      </c>
      <c r="H619" s="14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6">
        <v>0</v>
      </c>
      <c r="V619" s="16">
        <v>0</v>
      </c>
      <c r="W619" s="16">
        <v>0</v>
      </c>
      <c r="X619" s="16">
        <v>0</v>
      </c>
      <c r="Y619" s="225"/>
      <c r="Z619" s="173"/>
      <c r="AA619" s="225"/>
      <c r="AB619" s="173"/>
      <c r="AC619" s="289"/>
      <c r="AD619" s="289"/>
      <c r="AE619" s="298"/>
      <c r="AF619" s="283"/>
      <c r="AG619" s="298"/>
      <c r="AH619" s="298"/>
      <c r="AI619" s="298"/>
      <c r="AJ619" s="298"/>
      <c r="AK619" s="298"/>
      <c r="AL619" s="298"/>
      <c r="AM619" s="298"/>
      <c r="AN619" s="298"/>
      <c r="AO619" s="242"/>
      <c r="AP619" s="242"/>
    </row>
    <row r="620" spans="2:42" ht="283.5" customHeight="1" x14ac:dyDescent="0.65">
      <c r="B620" s="87"/>
      <c r="C620" s="304"/>
      <c r="D620" s="283"/>
      <c r="E620" s="286"/>
      <c r="F620" s="92" t="s">
        <v>192</v>
      </c>
      <c r="G620" s="14">
        <v>0</v>
      </c>
      <c r="H620" s="14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6">
        <v>0</v>
      </c>
      <c r="V620" s="16">
        <v>0</v>
      </c>
      <c r="W620" s="16">
        <v>0</v>
      </c>
      <c r="X620" s="16">
        <v>0</v>
      </c>
      <c r="Y620" s="225"/>
      <c r="Z620" s="173"/>
      <c r="AA620" s="225"/>
      <c r="AB620" s="173"/>
      <c r="AC620" s="289"/>
      <c r="AD620" s="289"/>
      <c r="AE620" s="298"/>
      <c r="AF620" s="283"/>
      <c r="AG620" s="298"/>
      <c r="AH620" s="298"/>
      <c r="AI620" s="298"/>
      <c r="AJ620" s="298"/>
      <c r="AK620" s="298"/>
      <c r="AL620" s="298"/>
      <c r="AM620" s="298"/>
      <c r="AN620" s="298"/>
      <c r="AO620" s="242"/>
      <c r="AP620" s="242"/>
    </row>
    <row r="621" spans="2:42" ht="227.25" customHeight="1" x14ac:dyDescent="0.65">
      <c r="B621" s="87"/>
      <c r="C621" s="305"/>
      <c r="D621" s="284"/>
      <c r="E621" s="287"/>
      <c r="F621" s="92" t="s">
        <v>193</v>
      </c>
      <c r="G621" s="14">
        <v>0</v>
      </c>
      <c r="H621" s="14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6">
        <v>0</v>
      </c>
      <c r="V621" s="16">
        <v>0</v>
      </c>
      <c r="W621" s="16">
        <v>0</v>
      </c>
      <c r="X621" s="16">
        <v>0</v>
      </c>
      <c r="Y621" s="225"/>
      <c r="Z621" s="173"/>
      <c r="AA621" s="225"/>
      <c r="AB621" s="173"/>
      <c r="AC621" s="290"/>
      <c r="AD621" s="290"/>
      <c r="AE621" s="299"/>
      <c r="AF621" s="284"/>
      <c r="AG621" s="299"/>
      <c r="AH621" s="299"/>
      <c r="AI621" s="299"/>
      <c r="AJ621" s="299"/>
      <c r="AK621" s="299"/>
      <c r="AL621" s="299"/>
      <c r="AM621" s="299"/>
      <c r="AN621" s="299"/>
      <c r="AO621" s="243"/>
      <c r="AP621" s="243"/>
    </row>
    <row r="622" spans="2:42" ht="144.75" customHeight="1" x14ac:dyDescent="0.65">
      <c r="B622" s="87"/>
      <c r="C622" s="275" t="s">
        <v>255</v>
      </c>
      <c r="D622" s="282">
        <v>502</v>
      </c>
      <c r="E622" s="285" t="s">
        <v>273</v>
      </c>
      <c r="F622" s="92" t="s">
        <v>4</v>
      </c>
      <c r="G622" s="14">
        <v>1500000</v>
      </c>
      <c r="H622" s="14">
        <v>1252500</v>
      </c>
      <c r="I622" s="13">
        <v>0</v>
      </c>
      <c r="J622" s="13"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6">
        <v>1500000</v>
      </c>
      <c r="V622" s="16">
        <v>0</v>
      </c>
      <c r="W622" s="16">
        <v>1252500</v>
      </c>
      <c r="X622" s="16">
        <v>0</v>
      </c>
      <c r="Y622" s="225"/>
      <c r="Z622" s="173"/>
      <c r="AA622" s="225"/>
      <c r="AB622" s="173"/>
      <c r="AC622" s="288" t="s">
        <v>101</v>
      </c>
      <c r="AD622" s="288" t="s">
        <v>90</v>
      </c>
      <c r="AE622" s="297">
        <v>14.2</v>
      </c>
      <c r="AF622" s="282">
        <v>22.7</v>
      </c>
      <c r="AG622" s="297">
        <v>8.6999999999999993</v>
      </c>
      <c r="AH622" s="297">
        <v>8.7859999999999996</v>
      </c>
      <c r="AI622" s="297">
        <v>1.6</v>
      </c>
      <c r="AJ622" s="297">
        <v>4.2320000000000002</v>
      </c>
      <c r="AK622" s="297">
        <v>2.94</v>
      </c>
      <c r="AL622" s="297">
        <v>4.3319999999999999</v>
      </c>
      <c r="AM622" s="297">
        <v>1</v>
      </c>
      <c r="AN622" s="297">
        <v>5.3150000000000004</v>
      </c>
      <c r="AO622" s="241">
        <v>4.8819999999999997</v>
      </c>
      <c r="AP622" s="241">
        <v>5.4459999999999997</v>
      </c>
    </row>
    <row r="623" spans="2:42" ht="227.25" customHeight="1" x14ac:dyDescent="0.65">
      <c r="B623" s="87"/>
      <c r="C623" s="304"/>
      <c r="D623" s="283"/>
      <c r="E623" s="286"/>
      <c r="F623" s="92" t="s">
        <v>13</v>
      </c>
      <c r="G623" s="14">
        <v>1500000</v>
      </c>
      <c r="H623" s="14">
        <v>1252500</v>
      </c>
      <c r="I623" s="13">
        <v>0</v>
      </c>
      <c r="J623" s="13"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6">
        <v>1500000</v>
      </c>
      <c r="V623" s="16">
        <v>0</v>
      </c>
      <c r="W623" s="16">
        <v>1252500</v>
      </c>
      <c r="X623" s="16">
        <v>0</v>
      </c>
      <c r="Y623" s="225"/>
      <c r="Z623" s="173"/>
      <c r="AA623" s="225"/>
      <c r="AB623" s="173"/>
      <c r="AC623" s="289"/>
      <c r="AD623" s="289"/>
      <c r="AE623" s="298"/>
      <c r="AF623" s="283"/>
      <c r="AG623" s="298"/>
      <c r="AH623" s="298"/>
      <c r="AI623" s="298"/>
      <c r="AJ623" s="298"/>
      <c r="AK623" s="298"/>
      <c r="AL623" s="298"/>
      <c r="AM623" s="298"/>
      <c r="AN623" s="298"/>
      <c r="AO623" s="242"/>
      <c r="AP623" s="242"/>
    </row>
    <row r="624" spans="2:42" ht="174.75" customHeight="1" x14ac:dyDescent="0.65">
      <c r="B624" s="87"/>
      <c r="C624" s="304"/>
      <c r="D624" s="283"/>
      <c r="E624" s="286"/>
      <c r="F624" s="92" t="s">
        <v>14</v>
      </c>
      <c r="G624" s="14">
        <v>0</v>
      </c>
      <c r="H624" s="14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6">
        <v>0</v>
      </c>
      <c r="V624" s="16">
        <v>0</v>
      </c>
      <c r="W624" s="16">
        <v>0</v>
      </c>
      <c r="X624" s="16">
        <v>0</v>
      </c>
      <c r="Y624" s="225"/>
      <c r="Z624" s="173"/>
      <c r="AA624" s="225"/>
      <c r="AB624" s="173"/>
      <c r="AC624" s="289"/>
      <c r="AD624" s="289"/>
      <c r="AE624" s="298"/>
      <c r="AF624" s="283"/>
      <c r="AG624" s="298"/>
      <c r="AH624" s="298"/>
      <c r="AI624" s="298"/>
      <c r="AJ624" s="298"/>
      <c r="AK624" s="298"/>
      <c r="AL624" s="298"/>
      <c r="AM624" s="298"/>
      <c r="AN624" s="298"/>
      <c r="AO624" s="242"/>
      <c r="AP624" s="242"/>
    </row>
    <row r="625" spans="2:42" ht="227.25" customHeight="1" x14ac:dyDescent="0.65">
      <c r="B625" s="87"/>
      <c r="C625" s="304"/>
      <c r="D625" s="283"/>
      <c r="E625" s="286"/>
      <c r="F625" s="92" t="s">
        <v>15</v>
      </c>
      <c r="G625" s="14">
        <v>0</v>
      </c>
      <c r="H625" s="14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0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6">
        <v>0</v>
      </c>
      <c r="V625" s="16">
        <v>0</v>
      </c>
      <c r="W625" s="16">
        <v>0</v>
      </c>
      <c r="X625" s="16">
        <v>0</v>
      </c>
      <c r="Y625" s="225"/>
      <c r="Z625" s="173"/>
      <c r="AA625" s="225"/>
      <c r="AB625" s="173"/>
      <c r="AC625" s="289"/>
      <c r="AD625" s="289"/>
      <c r="AE625" s="298"/>
      <c r="AF625" s="283"/>
      <c r="AG625" s="298"/>
      <c r="AH625" s="298"/>
      <c r="AI625" s="298"/>
      <c r="AJ625" s="298"/>
      <c r="AK625" s="298"/>
      <c r="AL625" s="298"/>
      <c r="AM625" s="298"/>
      <c r="AN625" s="298"/>
      <c r="AO625" s="242"/>
      <c r="AP625" s="242"/>
    </row>
    <row r="626" spans="2:42" ht="227.25" customHeight="1" x14ac:dyDescent="0.65">
      <c r="B626" s="87"/>
      <c r="C626" s="304"/>
      <c r="D626" s="283"/>
      <c r="E626" s="286"/>
      <c r="F626" s="92" t="s">
        <v>189</v>
      </c>
      <c r="G626" s="14">
        <v>0</v>
      </c>
      <c r="H626" s="14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0</v>
      </c>
      <c r="N626" s="13">
        <v>0</v>
      </c>
      <c r="O626" s="13">
        <v>0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6">
        <v>0</v>
      </c>
      <c r="V626" s="16">
        <v>0</v>
      </c>
      <c r="W626" s="16">
        <v>0</v>
      </c>
      <c r="X626" s="16">
        <v>0</v>
      </c>
      <c r="Y626" s="225"/>
      <c r="Z626" s="173"/>
      <c r="AA626" s="225"/>
      <c r="AB626" s="173"/>
      <c r="AC626" s="289"/>
      <c r="AD626" s="289"/>
      <c r="AE626" s="298"/>
      <c r="AF626" s="283"/>
      <c r="AG626" s="298"/>
      <c r="AH626" s="298"/>
      <c r="AI626" s="298"/>
      <c r="AJ626" s="298"/>
      <c r="AK626" s="298"/>
      <c r="AL626" s="298"/>
      <c r="AM626" s="298"/>
      <c r="AN626" s="298"/>
      <c r="AO626" s="242"/>
      <c r="AP626" s="242"/>
    </row>
    <row r="627" spans="2:42" ht="227.25" customHeight="1" x14ac:dyDescent="0.65">
      <c r="B627" s="87"/>
      <c r="C627" s="304"/>
      <c r="D627" s="283"/>
      <c r="E627" s="286"/>
      <c r="F627" s="92" t="s">
        <v>190</v>
      </c>
      <c r="G627" s="14">
        <v>0</v>
      </c>
      <c r="H627" s="14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0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6">
        <v>0</v>
      </c>
      <c r="V627" s="16">
        <v>0</v>
      </c>
      <c r="W627" s="16">
        <v>0</v>
      </c>
      <c r="X627" s="16">
        <v>0</v>
      </c>
      <c r="Y627" s="225"/>
      <c r="Z627" s="173"/>
      <c r="AA627" s="225"/>
      <c r="AB627" s="173"/>
      <c r="AC627" s="289"/>
      <c r="AD627" s="289"/>
      <c r="AE627" s="298"/>
      <c r="AF627" s="283"/>
      <c r="AG627" s="298"/>
      <c r="AH627" s="298"/>
      <c r="AI627" s="298"/>
      <c r="AJ627" s="298"/>
      <c r="AK627" s="298"/>
      <c r="AL627" s="298"/>
      <c r="AM627" s="298"/>
      <c r="AN627" s="298"/>
      <c r="AO627" s="242"/>
      <c r="AP627" s="242"/>
    </row>
    <row r="628" spans="2:42" ht="174.75" customHeight="1" x14ac:dyDescent="0.65">
      <c r="B628" s="87"/>
      <c r="C628" s="304"/>
      <c r="D628" s="283"/>
      <c r="E628" s="286"/>
      <c r="F628" s="92" t="s">
        <v>191</v>
      </c>
      <c r="G628" s="14">
        <v>0</v>
      </c>
      <c r="H628" s="14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6">
        <v>0</v>
      </c>
      <c r="V628" s="16">
        <v>0</v>
      </c>
      <c r="W628" s="16">
        <v>0</v>
      </c>
      <c r="X628" s="16">
        <v>0</v>
      </c>
      <c r="Y628" s="225"/>
      <c r="Z628" s="173"/>
      <c r="AA628" s="225"/>
      <c r="AB628" s="173"/>
      <c r="AC628" s="289"/>
      <c r="AD628" s="289"/>
      <c r="AE628" s="298"/>
      <c r="AF628" s="283"/>
      <c r="AG628" s="298"/>
      <c r="AH628" s="298"/>
      <c r="AI628" s="298"/>
      <c r="AJ628" s="298"/>
      <c r="AK628" s="298"/>
      <c r="AL628" s="298"/>
      <c r="AM628" s="298"/>
      <c r="AN628" s="298"/>
      <c r="AO628" s="242"/>
      <c r="AP628" s="242"/>
    </row>
    <row r="629" spans="2:42" ht="302.25" customHeight="1" x14ac:dyDescent="0.65">
      <c r="B629" s="87"/>
      <c r="C629" s="304"/>
      <c r="D629" s="283"/>
      <c r="E629" s="286"/>
      <c r="F629" s="92" t="s">
        <v>192</v>
      </c>
      <c r="G629" s="14">
        <v>0</v>
      </c>
      <c r="H629" s="14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6">
        <v>0</v>
      </c>
      <c r="V629" s="16">
        <v>0</v>
      </c>
      <c r="W629" s="16">
        <v>0</v>
      </c>
      <c r="X629" s="16">
        <v>0</v>
      </c>
      <c r="Y629" s="225"/>
      <c r="Z629" s="173"/>
      <c r="AA629" s="225"/>
      <c r="AB629" s="173"/>
      <c r="AC629" s="289"/>
      <c r="AD629" s="289"/>
      <c r="AE629" s="298"/>
      <c r="AF629" s="283"/>
      <c r="AG629" s="298"/>
      <c r="AH629" s="298"/>
      <c r="AI629" s="298"/>
      <c r="AJ629" s="298"/>
      <c r="AK629" s="298"/>
      <c r="AL629" s="298"/>
      <c r="AM629" s="298"/>
      <c r="AN629" s="298"/>
      <c r="AO629" s="242"/>
      <c r="AP629" s="242"/>
    </row>
    <row r="630" spans="2:42" ht="227.25" customHeight="1" x14ac:dyDescent="0.65">
      <c r="B630" s="87"/>
      <c r="C630" s="305"/>
      <c r="D630" s="284"/>
      <c r="E630" s="287"/>
      <c r="F630" s="92" t="s">
        <v>193</v>
      </c>
      <c r="G630" s="14">
        <v>0</v>
      </c>
      <c r="H630" s="14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0</v>
      </c>
      <c r="N630" s="13">
        <v>0</v>
      </c>
      <c r="O630" s="13">
        <v>0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6">
        <v>0</v>
      </c>
      <c r="V630" s="16">
        <v>0</v>
      </c>
      <c r="W630" s="16">
        <v>0</v>
      </c>
      <c r="X630" s="16">
        <v>0</v>
      </c>
      <c r="Y630" s="225"/>
      <c r="Z630" s="173"/>
      <c r="AA630" s="225"/>
      <c r="AB630" s="173"/>
      <c r="AC630" s="289"/>
      <c r="AD630" s="289"/>
      <c r="AE630" s="298"/>
      <c r="AF630" s="283"/>
      <c r="AG630" s="298"/>
      <c r="AH630" s="298"/>
      <c r="AI630" s="298"/>
      <c r="AJ630" s="298"/>
      <c r="AK630" s="298"/>
      <c r="AL630" s="298"/>
      <c r="AM630" s="298"/>
      <c r="AN630" s="298"/>
      <c r="AO630" s="242"/>
      <c r="AP630" s="242"/>
    </row>
    <row r="631" spans="2:42" ht="133.5" customHeight="1" x14ac:dyDescent="0.65">
      <c r="B631" s="87"/>
      <c r="C631" s="275" t="s">
        <v>256</v>
      </c>
      <c r="D631" s="282">
        <v>502</v>
      </c>
      <c r="E631" s="285" t="s">
        <v>272</v>
      </c>
      <c r="F631" s="92" t="s">
        <v>4</v>
      </c>
      <c r="G631" s="16">
        <v>32100</v>
      </c>
      <c r="H631" s="14">
        <v>32100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6">
        <v>32100</v>
      </c>
      <c r="V631" s="16">
        <v>0</v>
      </c>
      <c r="W631" s="16">
        <v>32100</v>
      </c>
      <c r="X631" s="16">
        <v>0</v>
      </c>
      <c r="Y631" s="225"/>
      <c r="Z631" s="173"/>
      <c r="AA631" s="225"/>
      <c r="AB631" s="173"/>
      <c r="AC631" s="289"/>
      <c r="AD631" s="289"/>
      <c r="AE631" s="298"/>
      <c r="AF631" s="283"/>
      <c r="AG631" s="298"/>
      <c r="AH631" s="298"/>
      <c r="AI631" s="298"/>
      <c r="AJ631" s="298"/>
      <c r="AK631" s="298"/>
      <c r="AL631" s="298"/>
      <c r="AM631" s="298"/>
      <c r="AN631" s="298"/>
      <c r="AO631" s="242"/>
      <c r="AP631" s="242"/>
    </row>
    <row r="632" spans="2:42" ht="227.25" customHeight="1" x14ac:dyDescent="0.65">
      <c r="B632" s="87"/>
      <c r="C632" s="304"/>
      <c r="D632" s="283"/>
      <c r="E632" s="286"/>
      <c r="F632" s="92" t="s">
        <v>13</v>
      </c>
      <c r="G632" s="16">
        <v>32100</v>
      </c>
      <c r="H632" s="14">
        <v>32100</v>
      </c>
      <c r="I632" s="13">
        <v>0</v>
      </c>
      <c r="J632" s="13">
        <v>0</v>
      </c>
      <c r="K632" s="13">
        <v>0</v>
      </c>
      <c r="L632" s="13">
        <v>0</v>
      </c>
      <c r="M632" s="13">
        <v>0</v>
      </c>
      <c r="N632" s="13">
        <v>0</v>
      </c>
      <c r="O632" s="13">
        <v>0</v>
      </c>
      <c r="P632" s="13">
        <v>0</v>
      </c>
      <c r="Q632" s="13">
        <v>0</v>
      </c>
      <c r="R632" s="13">
        <v>0</v>
      </c>
      <c r="S632" s="13">
        <v>0</v>
      </c>
      <c r="T632" s="13">
        <v>0</v>
      </c>
      <c r="U632" s="16">
        <v>32100</v>
      </c>
      <c r="V632" s="16">
        <v>0</v>
      </c>
      <c r="W632" s="16">
        <v>32100</v>
      </c>
      <c r="X632" s="16">
        <v>0</v>
      </c>
      <c r="Y632" s="225"/>
      <c r="Z632" s="173"/>
      <c r="AA632" s="225"/>
      <c r="AB632" s="173"/>
      <c r="AC632" s="289"/>
      <c r="AD632" s="289"/>
      <c r="AE632" s="298"/>
      <c r="AF632" s="283"/>
      <c r="AG632" s="298"/>
      <c r="AH632" s="298"/>
      <c r="AI632" s="298"/>
      <c r="AJ632" s="298"/>
      <c r="AK632" s="298"/>
      <c r="AL632" s="298"/>
      <c r="AM632" s="298"/>
      <c r="AN632" s="298"/>
      <c r="AO632" s="242"/>
      <c r="AP632" s="242"/>
    </row>
    <row r="633" spans="2:42" ht="174.75" customHeight="1" x14ac:dyDescent="0.65">
      <c r="B633" s="87"/>
      <c r="C633" s="304"/>
      <c r="D633" s="283"/>
      <c r="E633" s="286"/>
      <c r="F633" s="92" t="s">
        <v>14</v>
      </c>
      <c r="G633" s="14">
        <v>0</v>
      </c>
      <c r="H633" s="14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0</v>
      </c>
      <c r="N633" s="13">
        <v>0</v>
      </c>
      <c r="O633" s="13">
        <v>0</v>
      </c>
      <c r="P633" s="13">
        <v>0</v>
      </c>
      <c r="Q633" s="13">
        <v>0</v>
      </c>
      <c r="R633" s="13">
        <v>0</v>
      </c>
      <c r="S633" s="13">
        <v>0</v>
      </c>
      <c r="T633" s="13">
        <v>0</v>
      </c>
      <c r="U633" s="16">
        <v>0</v>
      </c>
      <c r="V633" s="16">
        <v>0</v>
      </c>
      <c r="W633" s="16">
        <v>0</v>
      </c>
      <c r="X633" s="16">
        <v>0</v>
      </c>
      <c r="Y633" s="225"/>
      <c r="Z633" s="173"/>
      <c r="AA633" s="225"/>
      <c r="AB633" s="173"/>
      <c r="AC633" s="289"/>
      <c r="AD633" s="289"/>
      <c r="AE633" s="298"/>
      <c r="AF633" s="283"/>
      <c r="AG633" s="298"/>
      <c r="AH633" s="298"/>
      <c r="AI633" s="298"/>
      <c r="AJ633" s="298"/>
      <c r="AK633" s="298"/>
      <c r="AL633" s="298"/>
      <c r="AM633" s="298"/>
      <c r="AN633" s="298"/>
      <c r="AO633" s="242"/>
      <c r="AP633" s="242"/>
    </row>
    <row r="634" spans="2:42" ht="227.25" customHeight="1" x14ac:dyDescent="0.65">
      <c r="B634" s="87"/>
      <c r="C634" s="304"/>
      <c r="D634" s="283"/>
      <c r="E634" s="286"/>
      <c r="F634" s="92" t="s">
        <v>15</v>
      </c>
      <c r="G634" s="14">
        <v>0</v>
      </c>
      <c r="H634" s="14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0</v>
      </c>
      <c r="N634" s="13">
        <v>0</v>
      </c>
      <c r="O634" s="13">
        <v>0</v>
      </c>
      <c r="P634" s="13">
        <v>0</v>
      </c>
      <c r="Q634" s="13">
        <v>0</v>
      </c>
      <c r="R634" s="13">
        <v>0</v>
      </c>
      <c r="S634" s="13">
        <v>0</v>
      </c>
      <c r="T634" s="13">
        <v>0</v>
      </c>
      <c r="U634" s="16">
        <v>0</v>
      </c>
      <c r="V634" s="16">
        <v>0</v>
      </c>
      <c r="W634" s="16">
        <v>0</v>
      </c>
      <c r="X634" s="16">
        <v>0</v>
      </c>
      <c r="Y634" s="225"/>
      <c r="Z634" s="173"/>
      <c r="AA634" s="225"/>
      <c r="AB634" s="173"/>
      <c r="AC634" s="289"/>
      <c r="AD634" s="289"/>
      <c r="AE634" s="298"/>
      <c r="AF634" s="283"/>
      <c r="AG634" s="298"/>
      <c r="AH634" s="298"/>
      <c r="AI634" s="298"/>
      <c r="AJ634" s="298"/>
      <c r="AK634" s="298"/>
      <c r="AL634" s="298"/>
      <c r="AM634" s="298"/>
      <c r="AN634" s="298"/>
      <c r="AO634" s="242"/>
      <c r="AP634" s="242"/>
    </row>
    <row r="635" spans="2:42" ht="227.25" customHeight="1" x14ac:dyDescent="0.65">
      <c r="B635" s="87"/>
      <c r="C635" s="304"/>
      <c r="D635" s="283"/>
      <c r="E635" s="286"/>
      <c r="F635" s="92" t="s">
        <v>189</v>
      </c>
      <c r="G635" s="14">
        <v>0</v>
      </c>
      <c r="H635" s="14">
        <v>0</v>
      </c>
      <c r="I635" s="13">
        <v>0</v>
      </c>
      <c r="J635" s="13">
        <v>0</v>
      </c>
      <c r="K635" s="13">
        <v>0</v>
      </c>
      <c r="L635" s="13">
        <v>0</v>
      </c>
      <c r="M635" s="13">
        <v>0</v>
      </c>
      <c r="N635" s="13">
        <v>0</v>
      </c>
      <c r="O635" s="13">
        <v>0</v>
      </c>
      <c r="P635" s="13">
        <v>0</v>
      </c>
      <c r="Q635" s="13">
        <v>0</v>
      </c>
      <c r="R635" s="13">
        <v>0</v>
      </c>
      <c r="S635" s="13">
        <v>0</v>
      </c>
      <c r="T635" s="13">
        <v>0</v>
      </c>
      <c r="U635" s="16">
        <v>0</v>
      </c>
      <c r="V635" s="16">
        <v>0</v>
      </c>
      <c r="W635" s="16">
        <v>0</v>
      </c>
      <c r="X635" s="16">
        <v>0</v>
      </c>
      <c r="Y635" s="225"/>
      <c r="Z635" s="173"/>
      <c r="AA635" s="225"/>
      <c r="AB635" s="173"/>
      <c r="AC635" s="289"/>
      <c r="AD635" s="289"/>
      <c r="AE635" s="298"/>
      <c r="AF635" s="283"/>
      <c r="AG635" s="298"/>
      <c r="AH635" s="298"/>
      <c r="AI635" s="298"/>
      <c r="AJ635" s="298"/>
      <c r="AK635" s="298"/>
      <c r="AL635" s="298"/>
      <c r="AM635" s="298"/>
      <c r="AN635" s="298"/>
      <c r="AO635" s="242"/>
      <c r="AP635" s="242"/>
    </row>
    <row r="636" spans="2:42" ht="227.25" customHeight="1" x14ac:dyDescent="0.65">
      <c r="B636" s="87"/>
      <c r="C636" s="304"/>
      <c r="D636" s="283"/>
      <c r="E636" s="286"/>
      <c r="F636" s="92" t="s">
        <v>190</v>
      </c>
      <c r="G636" s="14">
        <v>0</v>
      </c>
      <c r="H636" s="14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6">
        <v>0</v>
      </c>
      <c r="V636" s="16">
        <v>0</v>
      </c>
      <c r="W636" s="16">
        <v>0</v>
      </c>
      <c r="X636" s="16">
        <v>0</v>
      </c>
      <c r="Y636" s="225"/>
      <c r="Z636" s="173"/>
      <c r="AA636" s="225"/>
      <c r="AB636" s="173"/>
      <c r="AC636" s="289"/>
      <c r="AD636" s="289"/>
      <c r="AE636" s="298"/>
      <c r="AF636" s="283"/>
      <c r="AG636" s="298"/>
      <c r="AH636" s="298"/>
      <c r="AI636" s="298"/>
      <c r="AJ636" s="298"/>
      <c r="AK636" s="298"/>
      <c r="AL636" s="298"/>
      <c r="AM636" s="298"/>
      <c r="AN636" s="298"/>
      <c r="AO636" s="242"/>
      <c r="AP636" s="242"/>
    </row>
    <row r="637" spans="2:42" ht="182.25" customHeight="1" x14ac:dyDescent="0.65">
      <c r="B637" s="87"/>
      <c r="C637" s="304"/>
      <c r="D637" s="283"/>
      <c r="E637" s="286"/>
      <c r="F637" s="92" t="s">
        <v>191</v>
      </c>
      <c r="G637" s="14">
        <v>0</v>
      </c>
      <c r="H637" s="14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6">
        <v>0</v>
      </c>
      <c r="V637" s="16">
        <v>0</v>
      </c>
      <c r="W637" s="16">
        <v>0</v>
      </c>
      <c r="X637" s="16">
        <v>0</v>
      </c>
      <c r="Y637" s="225"/>
      <c r="Z637" s="173"/>
      <c r="AA637" s="225"/>
      <c r="AB637" s="173"/>
      <c r="AC637" s="289"/>
      <c r="AD637" s="289"/>
      <c r="AE637" s="298"/>
      <c r="AF637" s="283"/>
      <c r="AG637" s="298"/>
      <c r="AH637" s="298"/>
      <c r="AI637" s="298"/>
      <c r="AJ637" s="298"/>
      <c r="AK637" s="298"/>
      <c r="AL637" s="298"/>
      <c r="AM637" s="298"/>
      <c r="AN637" s="298"/>
      <c r="AO637" s="242"/>
      <c r="AP637" s="242"/>
    </row>
    <row r="638" spans="2:42" ht="227.25" customHeight="1" x14ac:dyDescent="0.65">
      <c r="B638" s="87"/>
      <c r="C638" s="304"/>
      <c r="D638" s="283"/>
      <c r="E638" s="286"/>
      <c r="F638" s="92" t="s">
        <v>192</v>
      </c>
      <c r="G638" s="14">
        <v>0</v>
      </c>
      <c r="H638" s="14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0</v>
      </c>
      <c r="N638" s="13">
        <v>0</v>
      </c>
      <c r="O638" s="13">
        <v>0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6">
        <v>0</v>
      </c>
      <c r="V638" s="16">
        <v>0</v>
      </c>
      <c r="W638" s="16">
        <v>0</v>
      </c>
      <c r="X638" s="98">
        <v>0</v>
      </c>
      <c r="Y638" s="225"/>
      <c r="Z638" s="173"/>
      <c r="AA638" s="225"/>
      <c r="AB638" s="173"/>
      <c r="AC638" s="289"/>
      <c r="AD638" s="289"/>
      <c r="AE638" s="298"/>
      <c r="AF638" s="283"/>
      <c r="AG638" s="298"/>
      <c r="AH638" s="298"/>
      <c r="AI638" s="298"/>
      <c r="AJ638" s="298"/>
      <c r="AK638" s="298"/>
      <c r="AL638" s="298"/>
      <c r="AM638" s="298"/>
      <c r="AN638" s="298"/>
      <c r="AO638" s="242"/>
      <c r="AP638" s="242"/>
    </row>
    <row r="639" spans="2:42" ht="227.25" customHeight="1" x14ac:dyDescent="0.65">
      <c r="B639" s="87"/>
      <c r="C639" s="305"/>
      <c r="D639" s="284"/>
      <c r="E639" s="287"/>
      <c r="F639" s="92" t="s">
        <v>193</v>
      </c>
      <c r="G639" s="14">
        <v>0</v>
      </c>
      <c r="H639" s="14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0</v>
      </c>
      <c r="N639" s="13">
        <v>0</v>
      </c>
      <c r="O639" s="13">
        <v>0</v>
      </c>
      <c r="P639" s="13">
        <v>0</v>
      </c>
      <c r="Q639" s="13">
        <v>0</v>
      </c>
      <c r="R639" s="13">
        <v>0</v>
      </c>
      <c r="S639" s="13">
        <v>0</v>
      </c>
      <c r="T639" s="13">
        <v>0</v>
      </c>
      <c r="U639" s="16">
        <v>0</v>
      </c>
      <c r="V639" s="16">
        <v>0</v>
      </c>
      <c r="W639" s="16">
        <v>0</v>
      </c>
      <c r="X639" s="16">
        <v>0</v>
      </c>
      <c r="Y639" s="225"/>
      <c r="Z639" s="173"/>
      <c r="AA639" s="225"/>
      <c r="AB639" s="173"/>
      <c r="AC639" s="290"/>
      <c r="AD639" s="290"/>
      <c r="AE639" s="299"/>
      <c r="AF639" s="284"/>
      <c r="AG639" s="299"/>
      <c r="AH639" s="299"/>
      <c r="AI639" s="299"/>
      <c r="AJ639" s="299"/>
      <c r="AK639" s="299"/>
      <c r="AL639" s="299"/>
      <c r="AM639" s="299"/>
      <c r="AN639" s="299"/>
      <c r="AO639" s="242"/>
      <c r="AP639" s="242"/>
    </row>
    <row r="640" spans="2:42" ht="122.25" customHeight="1" x14ac:dyDescent="0.65">
      <c r="B640" s="87"/>
      <c r="C640" s="275" t="s">
        <v>257</v>
      </c>
      <c r="D640" s="282">
        <v>502</v>
      </c>
      <c r="E640" s="285" t="s">
        <v>276</v>
      </c>
      <c r="F640" s="92" t="s">
        <v>4</v>
      </c>
      <c r="G640" s="14">
        <v>117173.75999999999</v>
      </c>
      <c r="H640" s="14">
        <v>117173.75999999999</v>
      </c>
      <c r="I640" s="13">
        <v>0</v>
      </c>
      <c r="J640" s="13">
        <v>0</v>
      </c>
      <c r="K640" s="13">
        <v>0</v>
      </c>
      <c r="L640" s="13">
        <v>0</v>
      </c>
      <c r="M640" s="13">
        <v>0</v>
      </c>
      <c r="N640" s="13">
        <v>0</v>
      </c>
      <c r="O640" s="13">
        <v>0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6">
        <v>117173.75999999999</v>
      </c>
      <c r="V640" s="16">
        <v>0</v>
      </c>
      <c r="W640" s="16">
        <v>117173.75999999999</v>
      </c>
      <c r="X640" s="16">
        <v>0</v>
      </c>
      <c r="Y640" s="225"/>
      <c r="Z640" s="173"/>
      <c r="AA640" s="225"/>
      <c r="AB640" s="173"/>
      <c r="AC640" s="288" t="s">
        <v>101</v>
      </c>
      <c r="AD640" s="288" t="s">
        <v>90</v>
      </c>
      <c r="AE640" s="297">
        <v>14.2</v>
      </c>
      <c r="AF640" s="282">
        <v>22.7</v>
      </c>
      <c r="AG640" s="297">
        <v>8.6999999999999993</v>
      </c>
      <c r="AH640" s="297">
        <v>8.7859999999999996</v>
      </c>
      <c r="AI640" s="297">
        <v>1.6</v>
      </c>
      <c r="AJ640" s="297">
        <v>4.2320000000000002</v>
      </c>
      <c r="AK640" s="297">
        <v>2.94</v>
      </c>
      <c r="AL640" s="297">
        <v>4.3319999999999999</v>
      </c>
      <c r="AM640" s="297">
        <v>1</v>
      </c>
      <c r="AN640" s="297">
        <v>5.3150000000000004</v>
      </c>
      <c r="AO640" s="241">
        <v>4.8819999999999997</v>
      </c>
      <c r="AP640" s="241">
        <v>5.4459999999999997</v>
      </c>
    </row>
    <row r="641" spans="2:42" ht="227.25" customHeight="1" x14ac:dyDescent="0.65">
      <c r="B641" s="87"/>
      <c r="C641" s="304"/>
      <c r="D641" s="283"/>
      <c r="E641" s="286"/>
      <c r="F641" s="92" t="s">
        <v>13</v>
      </c>
      <c r="G641" s="14">
        <v>0</v>
      </c>
      <c r="H641" s="14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>
        <v>0</v>
      </c>
      <c r="T641" s="13">
        <v>0</v>
      </c>
      <c r="U641" s="16">
        <v>0</v>
      </c>
      <c r="V641" s="16">
        <v>0</v>
      </c>
      <c r="W641" s="16">
        <v>0</v>
      </c>
      <c r="X641" s="16">
        <v>0</v>
      </c>
      <c r="Y641" s="225"/>
      <c r="Z641" s="173"/>
      <c r="AA641" s="225"/>
      <c r="AB641" s="173"/>
      <c r="AC641" s="289"/>
      <c r="AD641" s="289"/>
      <c r="AE641" s="298"/>
      <c r="AF641" s="283"/>
      <c r="AG641" s="298"/>
      <c r="AH641" s="298"/>
      <c r="AI641" s="298"/>
      <c r="AJ641" s="298"/>
      <c r="AK641" s="298"/>
      <c r="AL641" s="298"/>
      <c r="AM641" s="298"/>
      <c r="AN641" s="298"/>
      <c r="AO641" s="242"/>
      <c r="AP641" s="242"/>
    </row>
    <row r="642" spans="2:42" ht="178.5" customHeight="1" x14ac:dyDescent="0.65">
      <c r="B642" s="87"/>
      <c r="C642" s="304"/>
      <c r="D642" s="283"/>
      <c r="E642" s="286"/>
      <c r="F642" s="92" t="s">
        <v>14</v>
      </c>
      <c r="G642" s="14">
        <v>0</v>
      </c>
      <c r="H642" s="14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6">
        <v>0</v>
      </c>
      <c r="V642" s="16">
        <v>0</v>
      </c>
      <c r="W642" s="16">
        <v>0</v>
      </c>
      <c r="X642" s="16">
        <v>0</v>
      </c>
      <c r="Y642" s="225"/>
      <c r="Z642" s="173"/>
      <c r="AA642" s="225"/>
      <c r="AB642" s="173"/>
      <c r="AC642" s="289"/>
      <c r="AD642" s="289"/>
      <c r="AE642" s="298"/>
      <c r="AF642" s="283"/>
      <c r="AG642" s="298"/>
      <c r="AH642" s="298"/>
      <c r="AI642" s="298"/>
      <c r="AJ642" s="298"/>
      <c r="AK642" s="298"/>
      <c r="AL642" s="298"/>
      <c r="AM642" s="298"/>
      <c r="AN642" s="298"/>
      <c r="AO642" s="242"/>
      <c r="AP642" s="242"/>
    </row>
    <row r="643" spans="2:42" ht="227.25" customHeight="1" x14ac:dyDescent="0.65">
      <c r="B643" s="87"/>
      <c r="C643" s="304"/>
      <c r="D643" s="283"/>
      <c r="E643" s="286"/>
      <c r="F643" s="92" t="s">
        <v>15</v>
      </c>
      <c r="G643" s="14">
        <v>117173.75999999999</v>
      </c>
      <c r="H643" s="14">
        <v>117173.75999999999</v>
      </c>
      <c r="I643" s="13">
        <v>0</v>
      </c>
      <c r="J643" s="13"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6">
        <v>117173.75999999999</v>
      </c>
      <c r="V643" s="16">
        <v>0</v>
      </c>
      <c r="W643" s="16">
        <v>117173.75999999999</v>
      </c>
      <c r="X643" s="16">
        <v>0</v>
      </c>
      <c r="Y643" s="225"/>
      <c r="Z643" s="173"/>
      <c r="AA643" s="225"/>
      <c r="AB643" s="173"/>
      <c r="AC643" s="289"/>
      <c r="AD643" s="289"/>
      <c r="AE643" s="298"/>
      <c r="AF643" s="283"/>
      <c r="AG643" s="298"/>
      <c r="AH643" s="298"/>
      <c r="AI643" s="298"/>
      <c r="AJ643" s="298"/>
      <c r="AK643" s="298"/>
      <c r="AL643" s="298"/>
      <c r="AM643" s="298"/>
      <c r="AN643" s="298"/>
      <c r="AO643" s="242"/>
      <c r="AP643" s="242"/>
    </row>
    <row r="644" spans="2:42" ht="227.25" customHeight="1" x14ac:dyDescent="0.65">
      <c r="B644" s="87"/>
      <c r="C644" s="304"/>
      <c r="D644" s="283"/>
      <c r="E644" s="286"/>
      <c r="F644" s="92" t="s">
        <v>189</v>
      </c>
      <c r="G644" s="14">
        <v>0</v>
      </c>
      <c r="H644" s="14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0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6">
        <v>0</v>
      </c>
      <c r="V644" s="16">
        <v>0</v>
      </c>
      <c r="W644" s="16">
        <v>0</v>
      </c>
      <c r="X644" s="16">
        <v>0</v>
      </c>
      <c r="Y644" s="225"/>
      <c r="Z644" s="173"/>
      <c r="AA644" s="225"/>
      <c r="AB644" s="173"/>
      <c r="AC644" s="289"/>
      <c r="AD644" s="289"/>
      <c r="AE644" s="298"/>
      <c r="AF644" s="283"/>
      <c r="AG644" s="298"/>
      <c r="AH644" s="298"/>
      <c r="AI644" s="298"/>
      <c r="AJ644" s="298"/>
      <c r="AK644" s="298"/>
      <c r="AL644" s="298"/>
      <c r="AM644" s="298"/>
      <c r="AN644" s="298"/>
      <c r="AO644" s="242"/>
      <c r="AP644" s="242"/>
    </row>
    <row r="645" spans="2:42" ht="227.25" customHeight="1" x14ac:dyDescent="0.65">
      <c r="B645" s="87"/>
      <c r="C645" s="304"/>
      <c r="D645" s="283"/>
      <c r="E645" s="286"/>
      <c r="F645" s="92" t="s">
        <v>190</v>
      </c>
      <c r="G645" s="14">
        <v>0</v>
      </c>
      <c r="H645" s="14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6">
        <v>0</v>
      </c>
      <c r="V645" s="16">
        <v>0</v>
      </c>
      <c r="W645" s="16">
        <v>0</v>
      </c>
      <c r="X645" s="16">
        <v>0</v>
      </c>
      <c r="Y645" s="225"/>
      <c r="Z645" s="173"/>
      <c r="AA645" s="225"/>
      <c r="AB645" s="173"/>
      <c r="AC645" s="289"/>
      <c r="AD645" s="289"/>
      <c r="AE645" s="298"/>
      <c r="AF645" s="283"/>
      <c r="AG645" s="298"/>
      <c r="AH645" s="298"/>
      <c r="AI645" s="298"/>
      <c r="AJ645" s="298"/>
      <c r="AK645" s="298"/>
      <c r="AL645" s="298"/>
      <c r="AM645" s="298"/>
      <c r="AN645" s="298"/>
      <c r="AO645" s="242"/>
      <c r="AP645" s="242"/>
    </row>
    <row r="646" spans="2:42" ht="227.25" customHeight="1" x14ac:dyDescent="0.65">
      <c r="B646" s="87"/>
      <c r="C646" s="304"/>
      <c r="D646" s="283"/>
      <c r="E646" s="286"/>
      <c r="F646" s="92" t="s">
        <v>191</v>
      </c>
      <c r="G646" s="14">
        <v>0</v>
      </c>
      <c r="H646" s="14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6">
        <v>0</v>
      </c>
      <c r="V646" s="16">
        <v>0</v>
      </c>
      <c r="W646" s="16">
        <v>0</v>
      </c>
      <c r="X646" s="16">
        <v>0</v>
      </c>
      <c r="Y646" s="225"/>
      <c r="Z646" s="173"/>
      <c r="AA646" s="225"/>
      <c r="AB646" s="173"/>
      <c r="AC646" s="289"/>
      <c r="AD646" s="289"/>
      <c r="AE646" s="298"/>
      <c r="AF646" s="283"/>
      <c r="AG646" s="298"/>
      <c r="AH646" s="298"/>
      <c r="AI646" s="298"/>
      <c r="AJ646" s="298"/>
      <c r="AK646" s="298"/>
      <c r="AL646" s="298"/>
      <c r="AM646" s="298"/>
      <c r="AN646" s="298"/>
      <c r="AO646" s="242"/>
      <c r="AP646" s="242"/>
    </row>
    <row r="647" spans="2:42" ht="227.25" customHeight="1" x14ac:dyDescent="0.65">
      <c r="B647" s="87"/>
      <c r="C647" s="304"/>
      <c r="D647" s="283"/>
      <c r="E647" s="286"/>
      <c r="F647" s="92" t="s">
        <v>192</v>
      </c>
      <c r="G647" s="14">
        <v>0</v>
      </c>
      <c r="H647" s="14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6">
        <v>0</v>
      </c>
      <c r="V647" s="16">
        <v>0</v>
      </c>
      <c r="W647" s="16">
        <v>0</v>
      </c>
      <c r="X647" s="16">
        <v>0</v>
      </c>
      <c r="Y647" s="225"/>
      <c r="Z647" s="173"/>
      <c r="AA647" s="225"/>
      <c r="AB647" s="173"/>
      <c r="AC647" s="289"/>
      <c r="AD647" s="289"/>
      <c r="AE647" s="298"/>
      <c r="AF647" s="283"/>
      <c r="AG647" s="298"/>
      <c r="AH647" s="298"/>
      <c r="AI647" s="298"/>
      <c r="AJ647" s="298"/>
      <c r="AK647" s="298"/>
      <c r="AL647" s="298"/>
      <c r="AM647" s="298"/>
      <c r="AN647" s="298"/>
      <c r="AO647" s="242"/>
      <c r="AP647" s="242"/>
    </row>
    <row r="648" spans="2:42" ht="227.25" customHeight="1" x14ac:dyDescent="0.65">
      <c r="B648" s="87"/>
      <c r="C648" s="305"/>
      <c r="D648" s="284"/>
      <c r="E648" s="287"/>
      <c r="F648" s="92" t="s">
        <v>193</v>
      </c>
      <c r="G648" s="14">
        <v>0</v>
      </c>
      <c r="H648" s="14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6">
        <v>0</v>
      </c>
      <c r="V648" s="16">
        <v>0</v>
      </c>
      <c r="W648" s="16">
        <v>0</v>
      </c>
      <c r="X648" s="16">
        <v>0</v>
      </c>
      <c r="Y648" s="225"/>
      <c r="Z648" s="173"/>
      <c r="AA648" s="225"/>
      <c r="AB648" s="173"/>
      <c r="AC648" s="289"/>
      <c r="AD648" s="289"/>
      <c r="AE648" s="298"/>
      <c r="AF648" s="283"/>
      <c r="AG648" s="298"/>
      <c r="AH648" s="298"/>
      <c r="AI648" s="298"/>
      <c r="AJ648" s="298"/>
      <c r="AK648" s="298"/>
      <c r="AL648" s="298"/>
      <c r="AM648" s="298"/>
      <c r="AN648" s="298"/>
      <c r="AO648" s="242"/>
      <c r="AP648" s="242"/>
    </row>
    <row r="649" spans="2:42" ht="114.75" customHeight="1" x14ac:dyDescent="0.65">
      <c r="B649" s="87"/>
      <c r="C649" s="282" t="s">
        <v>258</v>
      </c>
      <c r="D649" s="282">
        <v>502</v>
      </c>
      <c r="E649" s="285" t="s">
        <v>276</v>
      </c>
      <c r="F649" s="92" t="s">
        <v>4</v>
      </c>
      <c r="G649" s="14">
        <v>1338879.52</v>
      </c>
      <c r="H649" s="14">
        <v>559432.82000000007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6">
        <v>1338879.52</v>
      </c>
      <c r="V649" s="16">
        <v>0</v>
      </c>
      <c r="W649" s="16">
        <f>W651+W652</f>
        <v>559432.82000000007</v>
      </c>
      <c r="X649" s="16">
        <v>0</v>
      </c>
      <c r="Y649" s="225"/>
      <c r="Z649" s="173"/>
      <c r="AA649" s="225"/>
      <c r="AB649" s="173"/>
      <c r="AC649" s="289"/>
      <c r="AD649" s="289"/>
      <c r="AE649" s="298"/>
      <c r="AF649" s="283"/>
      <c r="AG649" s="298"/>
      <c r="AH649" s="298"/>
      <c r="AI649" s="298"/>
      <c r="AJ649" s="298"/>
      <c r="AK649" s="298"/>
      <c r="AL649" s="298"/>
      <c r="AM649" s="298"/>
      <c r="AN649" s="298"/>
      <c r="AO649" s="242"/>
      <c r="AP649" s="242"/>
    </row>
    <row r="650" spans="2:42" ht="227.25" customHeight="1" x14ac:dyDescent="0.65">
      <c r="B650" s="87"/>
      <c r="C650" s="283"/>
      <c r="D650" s="283"/>
      <c r="E650" s="286"/>
      <c r="F650" s="92" t="s">
        <v>13</v>
      </c>
      <c r="G650" s="14">
        <v>0</v>
      </c>
      <c r="H650" s="14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6">
        <v>0</v>
      </c>
      <c r="V650" s="16">
        <v>0</v>
      </c>
      <c r="W650" s="16">
        <v>0</v>
      </c>
      <c r="X650" s="16">
        <v>0</v>
      </c>
      <c r="Y650" s="225"/>
      <c r="Z650" s="173"/>
      <c r="AA650" s="225"/>
      <c r="AB650" s="173"/>
      <c r="AC650" s="289"/>
      <c r="AD650" s="289"/>
      <c r="AE650" s="298"/>
      <c r="AF650" s="283"/>
      <c r="AG650" s="298"/>
      <c r="AH650" s="298"/>
      <c r="AI650" s="298"/>
      <c r="AJ650" s="298"/>
      <c r="AK650" s="298"/>
      <c r="AL650" s="298"/>
      <c r="AM650" s="298"/>
      <c r="AN650" s="298"/>
      <c r="AO650" s="242"/>
      <c r="AP650" s="242"/>
    </row>
    <row r="651" spans="2:42" ht="163.5" customHeight="1" x14ac:dyDescent="0.65">
      <c r="B651" s="87"/>
      <c r="C651" s="283"/>
      <c r="D651" s="283"/>
      <c r="E651" s="286"/>
      <c r="F651" s="92" t="s">
        <v>14</v>
      </c>
      <c r="G651" s="14">
        <v>1271935.54</v>
      </c>
      <c r="H651" s="14">
        <v>531461.18000000005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0</v>
      </c>
      <c r="U651" s="16">
        <v>1271935.54</v>
      </c>
      <c r="V651" s="16">
        <v>0</v>
      </c>
      <c r="W651" s="16">
        <v>531461.18000000005</v>
      </c>
      <c r="X651" s="16">
        <v>0</v>
      </c>
      <c r="Y651" s="225"/>
      <c r="Z651" s="173"/>
      <c r="AA651" s="225"/>
      <c r="AB651" s="173"/>
      <c r="AC651" s="289"/>
      <c r="AD651" s="289"/>
      <c r="AE651" s="298"/>
      <c r="AF651" s="283"/>
      <c r="AG651" s="298"/>
      <c r="AH651" s="298"/>
      <c r="AI651" s="298"/>
      <c r="AJ651" s="298"/>
      <c r="AK651" s="298"/>
      <c r="AL651" s="298"/>
      <c r="AM651" s="298"/>
      <c r="AN651" s="298"/>
      <c r="AO651" s="242"/>
      <c r="AP651" s="242"/>
    </row>
    <row r="652" spans="2:42" ht="287.25" customHeight="1" x14ac:dyDescent="0.65">
      <c r="B652" s="87"/>
      <c r="C652" s="283"/>
      <c r="D652" s="283"/>
      <c r="E652" s="286"/>
      <c r="F652" s="92" t="s">
        <v>15</v>
      </c>
      <c r="G652" s="14">
        <v>66943.98</v>
      </c>
      <c r="H652" s="14">
        <v>27971.64</v>
      </c>
      <c r="I652" s="13">
        <v>0</v>
      </c>
      <c r="J652" s="13"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6">
        <v>66943.98</v>
      </c>
      <c r="V652" s="16">
        <v>0</v>
      </c>
      <c r="W652" s="16">
        <v>27971.64</v>
      </c>
      <c r="X652" s="16">
        <v>0</v>
      </c>
      <c r="Y652" s="225"/>
      <c r="Z652" s="173"/>
      <c r="AA652" s="225"/>
      <c r="AB652" s="173"/>
      <c r="AC652" s="289"/>
      <c r="AD652" s="289"/>
      <c r="AE652" s="298"/>
      <c r="AF652" s="283"/>
      <c r="AG652" s="298"/>
      <c r="AH652" s="298"/>
      <c r="AI652" s="298"/>
      <c r="AJ652" s="298"/>
      <c r="AK652" s="298"/>
      <c r="AL652" s="298"/>
      <c r="AM652" s="298"/>
      <c r="AN652" s="298"/>
      <c r="AO652" s="242"/>
      <c r="AP652" s="242"/>
    </row>
    <row r="653" spans="2:42" ht="227.25" customHeight="1" x14ac:dyDescent="0.65">
      <c r="B653" s="87"/>
      <c r="C653" s="283"/>
      <c r="D653" s="283"/>
      <c r="E653" s="286"/>
      <c r="F653" s="92" t="s">
        <v>189</v>
      </c>
      <c r="G653" s="14">
        <v>0</v>
      </c>
      <c r="H653" s="14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>
        <v>0</v>
      </c>
      <c r="T653" s="13">
        <v>0</v>
      </c>
      <c r="U653" s="16">
        <v>0</v>
      </c>
      <c r="V653" s="16">
        <v>0</v>
      </c>
      <c r="W653" s="16">
        <v>0</v>
      </c>
      <c r="X653" s="16">
        <v>0</v>
      </c>
      <c r="Y653" s="225"/>
      <c r="Z653" s="173"/>
      <c r="AA653" s="225"/>
      <c r="AB653" s="173"/>
      <c r="AC653" s="289"/>
      <c r="AD653" s="289"/>
      <c r="AE653" s="298"/>
      <c r="AF653" s="283"/>
      <c r="AG653" s="298"/>
      <c r="AH653" s="298"/>
      <c r="AI653" s="298"/>
      <c r="AJ653" s="298"/>
      <c r="AK653" s="298"/>
      <c r="AL653" s="298"/>
      <c r="AM653" s="298"/>
      <c r="AN653" s="298"/>
      <c r="AO653" s="242"/>
      <c r="AP653" s="242"/>
    </row>
    <row r="654" spans="2:42" ht="204.75" customHeight="1" x14ac:dyDescent="0.65">
      <c r="B654" s="87"/>
      <c r="C654" s="283"/>
      <c r="D654" s="283"/>
      <c r="E654" s="286"/>
      <c r="F654" s="92" t="s">
        <v>190</v>
      </c>
      <c r="G654" s="14">
        <v>0</v>
      </c>
      <c r="H654" s="14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  <c r="P654" s="13">
        <v>0</v>
      </c>
      <c r="Q654" s="13">
        <v>0</v>
      </c>
      <c r="R654" s="13">
        <v>0</v>
      </c>
      <c r="S654" s="13">
        <v>0</v>
      </c>
      <c r="T654" s="13">
        <v>0</v>
      </c>
      <c r="U654" s="16">
        <v>0</v>
      </c>
      <c r="V654" s="16">
        <v>0</v>
      </c>
      <c r="W654" s="16">
        <v>0</v>
      </c>
      <c r="X654" s="16">
        <v>0</v>
      </c>
      <c r="Y654" s="225"/>
      <c r="Z654" s="173"/>
      <c r="AA654" s="225"/>
      <c r="AB654" s="173"/>
      <c r="AC654" s="289"/>
      <c r="AD654" s="289"/>
      <c r="AE654" s="298"/>
      <c r="AF654" s="283"/>
      <c r="AG654" s="298"/>
      <c r="AH654" s="298"/>
      <c r="AI654" s="298"/>
      <c r="AJ654" s="298"/>
      <c r="AK654" s="298"/>
      <c r="AL654" s="298"/>
      <c r="AM654" s="298"/>
      <c r="AN654" s="298"/>
      <c r="AO654" s="242"/>
      <c r="AP654" s="242"/>
    </row>
    <row r="655" spans="2:42" ht="156" customHeight="1" x14ac:dyDescent="0.65">
      <c r="B655" s="87"/>
      <c r="C655" s="283"/>
      <c r="D655" s="283"/>
      <c r="E655" s="286"/>
      <c r="F655" s="92" t="s">
        <v>191</v>
      </c>
      <c r="G655" s="14">
        <v>0</v>
      </c>
      <c r="H655" s="14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6">
        <v>0</v>
      </c>
      <c r="V655" s="16">
        <v>0</v>
      </c>
      <c r="W655" s="16">
        <v>0</v>
      </c>
      <c r="X655" s="16">
        <v>0</v>
      </c>
      <c r="Y655" s="225"/>
      <c r="Z655" s="173"/>
      <c r="AA655" s="225"/>
      <c r="AB655" s="173"/>
      <c r="AC655" s="289"/>
      <c r="AD655" s="289"/>
      <c r="AE655" s="298"/>
      <c r="AF655" s="283"/>
      <c r="AG655" s="298"/>
      <c r="AH655" s="298"/>
      <c r="AI655" s="298"/>
      <c r="AJ655" s="298"/>
      <c r="AK655" s="298"/>
      <c r="AL655" s="298"/>
      <c r="AM655" s="298"/>
      <c r="AN655" s="298"/>
      <c r="AO655" s="242"/>
      <c r="AP655" s="242"/>
    </row>
    <row r="656" spans="2:42" ht="227.25" customHeight="1" x14ac:dyDescent="0.65">
      <c r="B656" s="87"/>
      <c r="C656" s="283"/>
      <c r="D656" s="283"/>
      <c r="E656" s="286"/>
      <c r="F656" s="92" t="s">
        <v>192</v>
      </c>
      <c r="G656" s="14">
        <v>0</v>
      </c>
      <c r="H656" s="14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6">
        <v>0</v>
      </c>
      <c r="V656" s="16">
        <v>0</v>
      </c>
      <c r="W656" s="16">
        <v>0</v>
      </c>
      <c r="X656" s="16">
        <v>0</v>
      </c>
      <c r="Y656" s="225"/>
      <c r="Z656" s="173"/>
      <c r="AA656" s="225"/>
      <c r="AB656" s="173"/>
      <c r="AC656" s="289"/>
      <c r="AD656" s="289"/>
      <c r="AE656" s="298"/>
      <c r="AF656" s="283"/>
      <c r="AG656" s="298"/>
      <c r="AH656" s="298"/>
      <c r="AI656" s="298"/>
      <c r="AJ656" s="298"/>
      <c r="AK656" s="298"/>
      <c r="AL656" s="298"/>
      <c r="AM656" s="298"/>
      <c r="AN656" s="298"/>
      <c r="AO656" s="242"/>
      <c r="AP656" s="242"/>
    </row>
    <row r="657" spans="2:42" ht="227.25" customHeight="1" x14ac:dyDescent="0.65">
      <c r="B657" s="87"/>
      <c r="C657" s="284"/>
      <c r="D657" s="284"/>
      <c r="E657" s="287"/>
      <c r="F657" s="92" t="s">
        <v>193</v>
      </c>
      <c r="G657" s="14">
        <v>0</v>
      </c>
      <c r="H657" s="14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6">
        <v>0</v>
      </c>
      <c r="V657" s="16">
        <v>0</v>
      </c>
      <c r="W657" s="16">
        <v>0</v>
      </c>
      <c r="X657" s="16">
        <v>0</v>
      </c>
      <c r="Y657" s="225"/>
      <c r="Z657" s="173"/>
      <c r="AA657" s="225"/>
      <c r="AB657" s="173"/>
      <c r="AC657" s="290"/>
      <c r="AD657" s="290"/>
      <c r="AE657" s="299"/>
      <c r="AF657" s="284"/>
      <c r="AG657" s="299"/>
      <c r="AH657" s="299"/>
      <c r="AI657" s="299"/>
      <c r="AJ657" s="299"/>
      <c r="AK657" s="299"/>
      <c r="AL657" s="299"/>
      <c r="AM657" s="299"/>
      <c r="AN657" s="299"/>
      <c r="AO657" s="243"/>
      <c r="AP657" s="243"/>
    </row>
    <row r="658" spans="2:42" ht="144.75" customHeight="1" x14ac:dyDescent="0.65">
      <c r="B658" s="87"/>
      <c r="C658" s="275" t="s">
        <v>259</v>
      </c>
      <c r="D658" s="282">
        <v>502</v>
      </c>
      <c r="E658" s="285" t="s">
        <v>271</v>
      </c>
      <c r="F658" s="92" t="s">
        <v>4</v>
      </c>
      <c r="G658" s="14">
        <v>650000</v>
      </c>
      <c r="H658" s="14">
        <v>650000</v>
      </c>
      <c r="I658" s="13">
        <v>0</v>
      </c>
      <c r="J658" s="13"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6">
        <v>650000</v>
      </c>
      <c r="V658" s="16">
        <v>0</v>
      </c>
      <c r="W658" s="16">
        <v>650000</v>
      </c>
      <c r="X658" s="16">
        <v>0</v>
      </c>
      <c r="Y658" s="225"/>
      <c r="Z658" s="173"/>
      <c r="AA658" s="225"/>
      <c r="AB658" s="173"/>
      <c r="AC658" s="288" t="s">
        <v>213</v>
      </c>
      <c r="AD658" s="288" t="s">
        <v>140</v>
      </c>
      <c r="AE658" s="297">
        <v>4</v>
      </c>
      <c r="AF658" s="282">
        <v>4</v>
      </c>
      <c r="AG658" s="297">
        <v>0</v>
      </c>
      <c r="AH658" s="297">
        <v>0</v>
      </c>
      <c r="AI658" s="297">
        <v>0</v>
      </c>
      <c r="AJ658" s="297">
        <v>0</v>
      </c>
      <c r="AK658" s="297">
        <v>1</v>
      </c>
      <c r="AL658" s="297">
        <v>1</v>
      </c>
      <c r="AM658" s="297">
        <v>3</v>
      </c>
      <c r="AN658" s="297">
        <v>3</v>
      </c>
      <c r="AO658" s="241">
        <v>0</v>
      </c>
      <c r="AP658" s="241">
        <v>0</v>
      </c>
    </row>
    <row r="659" spans="2:42" ht="227.25" customHeight="1" x14ac:dyDescent="0.65">
      <c r="B659" s="87"/>
      <c r="C659" s="304"/>
      <c r="D659" s="283"/>
      <c r="E659" s="286"/>
      <c r="F659" s="92" t="s">
        <v>13</v>
      </c>
      <c r="G659" s="14">
        <v>650000</v>
      </c>
      <c r="H659" s="14">
        <v>650000</v>
      </c>
      <c r="I659" s="13">
        <v>0</v>
      </c>
      <c r="J659" s="13">
        <v>0</v>
      </c>
      <c r="K659" s="13">
        <v>0</v>
      </c>
      <c r="L659" s="13">
        <v>0</v>
      </c>
      <c r="M659" s="13">
        <v>0</v>
      </c>
      <c r="N659" s="13">
        <v>0</v>
      </c>
      <c r="O659" s="13">
        <v>0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6">
        <v>650000</v>
      </c>
      <c r="V659" s="16">
        <v>0</v>
      </c>
      <c r="W659" s="16">
        <v>650000</v>
      </c>
      <c r="X659" s="16">
        <v>0</v>
      </c>
      <c r="Y659" s="225"/>
      <c r="Z659" s="173"/>
      <c r="AA659" s="225"/>
      <c r="AB659" s="173"/>
      <c r="AC659" s="289"/>
      <c r="AD659" s="289"/>
      <c r="AE659" s="298"/>
      <c r="AF659" s="283"/>
      <c r="AG659" s="298"/>
      <c r="AH659" s="298"/>
      <c r="AI659" s="298"/>
      <c r="AJ659" s="298"/>
      <c r="AK659" s="298"/>
      <c r="AL659" s="298"/>
      <c r="AM659" s="298"/>
      <c r="AN659" s="298"/>
      <c r="AO659" s="242"/>
      <c r="AP659" s="242"/>
    </row>
    <row r="660" spans="2:42" ht="144.75" customHeight="1" x14ac:dyDescent="0.65">
      <c r="B660" s="87"/>
      <c r="C660" s="304"/>
      <c r="D660" s="283"/>
      <c r="E660" s="286"/>
      <c r="F660" s="92" t="s">
        <v>14</v>
      </c>
      <c r="G660" s="14">
        <v>0</v>
      </c>
      <c r="H660" s="14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0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6">
        <v>0</v>
      </c>
      <c r="V660" s="16">
        <v>0</v>
      </c>
      <c r="W660" s="16">
        <v>0</v>
      </c>
      <c r="X660" s="16">
        <v>0</v>
      </c>
      <c r="Y660" s="225"/>
      <c r="Z660" s="173"/>
      <c r="AA660" s="225"/>
      <c r="AB660" s="173"/>
      <c r="AC660" s="289"/>
      <c r="AD660" s="289"/>
      <c r="AE660" s="298"/>
      <c r="AF660" s="283"/>
      <c r="AG660" s="298"/>
      <c r="AH660" s="298"/>
      <c r="AI660" s="298"/>
      <c r="AJ660" s="298"/>
      <c r="AK660" s="298"/>
      <c r="AL660" s="298"/>
      <c r="AM660" s="298"/>
      <c r="AN660" s="298"/>
      <c r="AO660" s="242"/>
      <c r="AP660" s="242"/>
    </row>
    <row r="661" spans="2:42" ht="227.25" customHeight="1" x14ac:dyDescent="0.65">
      <c r="B661" s="87"/>
      <c r="C661" s="304"/>
      <c r="D661" s="283"/>
      <c r="E661" s="286"/>
      <c r="F661" s="92" t="s">
        <v>15</v>
      </c>
      <c r="G661" s="14">
        <v>0</v>
      </c>
      <c r="H661" s="14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>
        <v>0</v>
      </c>
      <c r="T661" s="13">
        <v>0</v>
      </c>
      <c r="U661" s="16">
        <v>0</v>
      </c>
      <c r="V661" s="16">
        <v>0</v>
      </c>
      <c r="W661" s="16">
        <v>0</v>
      </c>
      <c r="X661" s="16">
        <v>0</v>
      </c>
      <c r="Y661" s="225"/>
      <c r="Z661" s="173"/>
      <c r="AA661" s="225"/>
      <c r="AB661" s="173"/>
      <c r="AC661" s="289"/>
      <c r="AD661" s="289"/>
      <c r="AE661" s="298"/>
      <c r="AF661" s="283"/>
      <c r="AG661" s="298"/>
      <c r="AH661" s="298"/>
      <c r="AI661" s="298"/>
      <c r="AJ661" s="298"/>
      <c r="AK661" s="298"/>
      <c r="AL661" s="298"/>
      <c r="AM661" s="298"/>
      <c r="AN661" s="298"/>
      <c r="AO661" s="242"/>
      <c r="AP661" s="242"/>
    </row>
    <row r="662" spans="2:42" ht="227.25" customHeight="1" x14ac:dyDescent="0.65">
      <c r="B662" s="87"/>
      <c r="C662" s="304"/>
      <c r="D662" s="283"/>
      <c r="E662" s="286"/>
      <c r="F662" s="92" t="s">
        <v>189</v>
      </c>
      <c r="G662" s="14">
        <v>0</v>
      </c>
      <c r="H662" s="14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>
        <v>0</v>
      </c>
      <c r="T662" s="13">
        <v>0</v>
      </c>
      <c r="U662" s="16">
        <v>0</v>
      </c>
      <c r="V662" s="16">
        <v>0</v>
      </c>
      <c r="W662" s="16">
        <v>0</v>
      </c>
      <c r="X662" s="16">
        <v>0</v>
      </c>
      <c r="Y662" s="225"/>
      <c r="Z662" s="173"/>
      <c r="AA662" s="225"/>
      <c r="AB662" s="173"/>
      <c r="AC662" s="289"/>
      <c r="AD662" s="289"/>
      <c r="AE662" s="298"/>
      <c r="AF662" s="283"/>
      <c r="AG662" s="298"/>
      <c r="AH662" s="298"/>
      <c r="AI662" s="298"/>
      <c r="AJ662" s="298"/>
      <c r="AK662" s="298"/>
      <c r="AL662" s="298"/>
      <c r="AM662" s="298"/>
      <c r="AN662" s="298"/>
      <c r="AO662" s="242"/>
      <c r="AP662" s="242"/>
    </row>
    <row r="663" spans="2:42" ht="227.25" customHeight="1" x14ac:dyDescent="0.65">
      <c r="B663" s="87"/>
      <c r="C663" s="304"/>
      <c r="D663" s="283"/>
      <c r="E663" s="286"/>
      <c r="F663" s="92" t="s">
        <v>190</v>
      </c>
      <c r="G663" s="14">
        <v>0</v>
      </c>
      <c r="H663" s="14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>
        <v>0</v>
      </c>
      <c r="T663" s="13">
        <v>0</v>
      </c>
      <c r="U663" s="16">
        <v>0</v>
      </c>
      <c r="V663" s="16">
        <v>0</v>
      </c>
      <c r="W663" s="16">
        <v>0</v>
      </c>
      <c r="X663" s="16">
        <v>0</v>
      </c>
      <c r="Y663" s="225"/>
      <c r="Z663" s="173"/>
      <c r="AA663" s="225"/>
      <c r="AB663" s="173"/>
      <c r="AC663" s="289"/>
      <c r="AD663" s="289"/>
      <c r="AE663" s="298"/>
      <c r="AF663" s="283"/>
      <c r="AG663" s="298"/>
      <c r="AH663" s="298"/>
      <c r="AI663" s="298"/>
      <c r="AJ663" s="298"/>
      <c r="AK663" s="298"/>
      <c r="AL663" s="298"/>
      <c r="AM663" s="298"/>
      <c r="AN663" s="298"/>
      <c r="AO663" s="242"/>
      <c r="AP663" s="242"/>
    </row>
    <row r="664" spans="2:42" ht="163.5" customHeight="1" x14ac:dyDescent="0.65">
      <c r="B664" s="87"/>
      <c r="C664" s="304"/>
      <c r="D664" s="283"/>
      <c r="E664" s="286"/>
      <c r="F664" s="92" t="s">
        <v>191</v>
      </c>
      <c r="G664" s="14">
        <v>0</v>
      </c>
      <c r="H664" s="14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6">
        <v>0</v>
      </c>
      <c r="V664" s="16">
        <v>0</v>
      </c>
      <c r="W664" s="16">
        <v>0</v>
      </c>
      <c r="X664" s="16">
        <v>0</v>
      </c>
      <c r="Y664" s="225"/>
      <c r="Z664" s="173"/>
      <c r="AA664" s="225"/>
      <c r="AB664" s="173"/>
      <c r="AC664" s="289"/>
      <c r="AD664" s="289"/>
      <c r="AE664" s="298"/>
      <c r="AF664" s="283"/>
      <c r="AG664" s="298"/>
      <c r="AH664" s="298"/>
      <c r="AI664" s="298"/>
      <c r="AJ664" s="298"/>
      <c r="AK664" s="298"/>
      <c r="AL664" s="298"/>
      <c r="AM664" s="298"/>
      <c r="AN664" s="298"/>
      <c r="AO664" s="242"/>
      <c r="AP664" s="242"/>
    </row>
    <row r="665" spans="2:42" ht="268.5" customHeight="1" x14ac:dyDescent="0.65">
      <c r="B665" s="87"/>
      <c r="C665" s="304"/>
      <c r="D665" s="283"/>
      <c r="E665" s="286"/>
      <c r="F665" s="92" t="s">
        <v>192</v>
      </c>
      <c r="G665" s="14">
        <v>0</v>
      </c>
      <c r="H665" s="14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>
        <v>0</v>
      </c>
      <c r="T665" s="13">
        <v>0</v>
      </c>
      <c r="U665" s="16">
        <v>0</v>
      </c>
      <c r="V665" s="16">
        <v>0</v>
      </c>
      <c r="W665" s="16">
        <v>0</v>
      </c>
      <c r="X665" s="16">
        <v>0</v>
      </c>
      <c r="Y665" s="225"/>
      <c r="Z665" s="173"/>
      <c r="AA665" s="225"/>
      <c r="AB665" s="173"/>
      <c r="AC665" s="289"/>
      <c r="AD665" s="289"/>
      <c r="AE665" s="298"/>
      <c r="AF665" s="283"/>
      <c r="AG665" s="298"/>
      <c r="AH665" s="298"/>
      <c r="AI665" s="298"/>
      <c r="AJ665" s="298"/>
      <c r="AK665" s="298"/>
      <c r="AL665" s="298"/>
      <c r="AM665" s="298"/>
      <c r="AN665" s="298"/>
      <c r="AO665" s="242"/>
      <c r="AP665" s="242"/>
    </row>
    <row r="666" spans="2:42" ht="227.25" customHeight="1" x14ac:dyDescent="0.65">
      <c r="B666" s="87"/>
      <c r="C666" s="305"/>
      <c r="D666" s="284"/>
      <c r="E666" s="287"/>
      <c r="F666" s="92" t="s">
        <v>193</v>
      </c>
      <c r="G666" s="14">
        <v>0</v>
      </c>
      <c r="H666" s="14">
        <v>0</v>
      </c>
      <c r="I666" s="13">
        <v>0</v>
      </c>
      <c r="J666" s="13">
        <v>0</v>
      </c>
      <c r="K666" s="13">
        <v>0</v>
      </c>
      <c r="L666" s="13">
        <v>0</v>
      </c>
      <c r="M666" s="13">
        <v>0</v>
      </c>
      <c r="N666" s="13">
        <v>0</v>
      </c>
      <c r="O666" s="13">
        <v>0</v>
      </c>
      <c r="P666" s="13">
        <v>0</v>
      </c>
      <c r="Q666" s="13">
        <v>0</v>
      </c>
      <c r="R666" s="13">
        <v>0</v>
      </c>
      <c r="S666" s="13">
        <v>0</v>
      </c>
      <c r="T666" s="13">
        <v>0</v>
      </c>
      <c r="U666" s="16">
        <v>0</v>
      </c>
      <c r="V666" s="16">
        <v>0</v>
      </c>
      <c r="W666" s="16">
        <v>0</v>
      </c>
      <c r="X666" s="16">
        <v>0</v>
      </c>
      <c r="Y666" s="225"/>
      <c r="Z666" s="173"/>
      <c r="AA666" s="225"/>
      <c r="AB666" s="173"/>
      <c r="AC666" s="290"/>
      <c r="AD666" s="290"/>
      <c r="AE666" s="299"/>
      <c r="AF666" s="284"/>
      <c r="AG666" s="299"/>
      <c r="AH666" s="299"/>
      <c r="AI666" s="299"/>
      <c r="AJ666" s="299"/>
      <c r="AK666" s="299"/>
      <c r="AL666" s="299"/>
      <c r="AM666" s="299"/>
      <c r="AN666" s="299"/>
      <c r="AO666" s="243"/>
      <c r="AP666" s="243"/>
    </row>
    <row r="667" spans="2:42" ht="126.75" customHeight="1" x14ac:dyDescent="0.65">
      <c r="B667" s="203"/>
      <c r="C667" s="275" t="s">
        <v>296</v>
      </c>
      <c r="D667" s="200">
        <v>502</v>
      </c>
      <c r="E667" s="198" t="s">
        <v>297</v>
      </c>
      <c r="F667" s="204" t="s">
        <v>4</v>
      </c>
      <c r="G667" s="182">
        <v>0</v>
      </c>
      <c r="H667" s="182">
        <v>0</v>
      </c>
      <c r="I667" s="183">
        <v>0</v>
      </c>
      <c r="J667" s="183">
        <v>0</v>
      </c>
      <c r="K667" s="183">
        <v>0</v>
      </c>
      <c r="L667" s="183">
        <v>0</v>
      </c>
      <c r="M667" s="183">
        <v>0</v>
      </c>
      <c r="N667" s="183">
        <v>0</v>
      </c>
      <c r="O667" s="183">
        <v>0</v>
      </c>
      <c r="P667" s="183">
        <v>0</v>
      </c>
      <c r="Q667" s="183">
        <v>0</v>
      </c>
      <c r="R667" s="183">
        <v>0</v>
      </c>
      <c r="S667" s="183">
        <v>0</v>
      </c>
      <c r="T667" s="183">
        <v>0</v>
      </c>
      <c r="U667" s="16">
        <v>0</v>
      </c>
      <c r="V667" s="16">
        <v>0</v>
      </c>
      <c r="W667" s="16">
        <v>0</v>
      </c>
      <c r="X667" s="16">
        <v>0</v>
      </c>
      <c r="Y667" s="228">
        <v>4902055.54</v>
      </c>
      <c r="Z667" s="173"/>
      <c r="AA667" s="170">
        <v>4902055.54</v>
      </c>
      <c r="AB667" s="173"/>
      <c r="AC667" s="202" t="s">
        <v>5</v>
      </c>
      <c r="AD667" s="202" t="s">
        <v>5</v>
      </c>
      <c r="AE667" s="201" t="s">
        <v>5</v>
      </c>
      <c r="AF667" s="200" t="s">
        <v>5</v>
      </c>
      <c r="AG667" s="201" t="s">
        <v>5</v>
      </c>
      <c r="AH667" s="201" t="s">
        <v>5</v>
      </c>
      <c r="AI667" s="201" t="s">
        <v>5</v>
      </c>
      <c r="AJ667" s="201" t="s">
        <v>5</v>
      </c>
      <c r="AK667" s="201" t="s">
        <v>5</v>
      </c>
      <c r="AL667" s="201" t="s">
        <v>5</v>
      </c>
      <c r="AM667" s="201" t="s">
        <v>5</v>
      </c>
      <c r="AN667" s="201" t="s">
        <v>5</v>
      </c>
      <c r="AO667" s="241" t="s">
        <v>5</v>
      </c>
      <c r="AP667" s="241" t="s">
        <v>5</v>
      </c>
    </row>
    <row r="668" spans="2:42" ht="227.25" customHeight="1" x14ac:dyDescent="0.65">
      <c r="B668" s="203"/>
      <c r="C668" s="276"/>
      <c r="D668" s="200"/>
      <c r="E668" s="198"/>
      <c r="F668" s="204" t="s">
        <v>13</v>
      </c>
      <c r="G668" s="182">
        <v>0</v>
      </c>
      <c r="H668" s="182">
        <v>0</v>
      </c>
      <c r="I668" s="183">
        <v>0</v>
      </c>
      <c r="J668" s="183">
        <v>0</v>
      </c>
      <c r="K668" s="183">
        <v>0</v>
      </c>
      <c r="L668" s="183">
        <v>0</v>
      </c>
      <c r="M668" s="183">
        <v>0</v>
      </c>
      <c r="N668" s="183">
        <v>0</v>
      </c>
      <c r="O668" s="183">
        <v>0</v>
      </c>
      <c r="P668" s="183">
        <v>0</v>
      </c>
      <c r="Q668" s="183">
        <v>0</v>
      </c>
      <c r="R668" s="183">
        <v>0</v>
      </c>
      <c r="S668" s="183">
        <v>0</v>
      </c>
      <c r="T668" s="183">
        <v>0</v>
      </c>
      <c r="U668" s="16">
        <v>0</v>
      </c>
      <c r="V668" s="16">
        <v>0</v>
      </c>
      <c r="W668" s="16">
        <v>0</v>
      </c>
      <c r="X668" s="16">
        <v>0</v>
      </c>
      <c r="Y668" s="225">
        <v>0</v>
      </c>
      <c r="Z668" s="173">
        <v>0</v>
      </c>
      <c r="AA668" s="225">
        <v>0</v>
      </c>
      <c r="AB668" s="173"/>
      <c r="AC668" s="202"/>
      <c r="AD668" s="202"/>
      <c r="AE668" s="201"/>
      <c r="AF668" s="200"/>
      <c r="AG668" s="201"/>
      <c r="AH668" s="201"/>
      <c r="AI668" s="201"/>
      <c r="AJ668" s="201"/>
      <c r="AK668" s="201"/>
      <c r="AL668" s="201"/>
      <c r="AM668" s="201"/>
      <c r="AN668" s="201"/>
      <c r="AO668" s="242"/>
      <c r="AP668" s="242"/>
    </row>
    <row r="669" spans="2:42" ht="162" customHeight="1" x14ac:dyDescent="0.65">
      <c r="B669" s="203"/>
      <c r="C669" s="276"/>
      <c r="D669" s="200"/>
      <c r="E669" s="198"/>
      <c r="F669" s="204" t="s">
        <v>14</v>
      </c>
      <c r="G669" s="182">
        <v>0</v>
      </c>
      <c r="H669" s="182">
        <v>0</v>
      </c>
      <c r="I669" s="183">
        <v>0</v>
      </c>
      <c r="J669" s="183">
        <v>0</v>
      </c>
      <c r="K669" s="183">
        <v>0</v>
      </c>
      <c r="L669" s="183">
        <v>0</v>
      </c>
      <c r="M669" s="183">
        <v>0</v>
      </c>
      <c r="N669" s="183">
        <v>0</v>
      </c>
      <c r="O669" s="183">
        <v>0</v>
      </c>
      <c r="P669" s="183">
        <v>0</v>
      </c>
      <c r="Q669" s="183">
        <v>0</v>
      </c>
      <c r="R669" s="183">
        <v>0</v>
      </c>
      <c r="S669" s="183">
        <v>0</v>
      </c>
      <c r="T669" s="183">
        <v>0</v>
      </c>
      <c r="U669" s="16">
        <v>0</v>
      </c>
      <c r="V669" s="16">
        <v>0</v>
      </c>
      <c r="W669" s="16">
        <v>0</v>
      </c>
      <c r="X669" s="16">
        <v>0</v>
      </c>
      <c r="Y669" s="225">
        <v>0</v>
      </c>
      <c r="Z669" s="173">
        <v>0</v>
      </c>
      <c r="AA669" s="225">
        <v>0</v>
      </c>
      <c r="AB669" s="173"/>
      <c r="AC669" s="202"/>
      <c r="AD669" s="202"/>
      <c r="AE669" s="201"/>
      <c r="AF669" s="200"/>
      <c r="AG669" s="201"/>
      <c r="AH669" s="201"/>
      <c r="AI669" s="201"/>
      <c r="AJ669" s="201"/>
      <c r="AK669" s="201"/>
      <c r="AL669" s="201"/>
      <c r="AM669" s="201"/>
      <c r="AN669" s="201"/>
      <c r="AO669" s="242"/>
      <c r="AP669" s="242"/>
    </row>
    <row r="670" spans="2:42" ht="227.25" customHeight="1" x14ac:dyDescent="0.65">
      <c r="B670" s="203"/>
      <c r="C670" s="276"/>
      <c r="D670" s="200"/>
      <c r="E670" s="198"/>
      <c r="F670" s="204" t="s">
        <v>15</v>
      </c>
      <c r="G670" s="182">
        <v>0</v>
      </c>
      <c r="H670" s="182">
        <v>0</v>
      </c>
      <c r="I670" s="183">
        <v>0</v>
      </c>
      <c r="J670" s="183">
        <v>0</v>
      </c>
      <c r="K670" s="183">
        <v>0</v>
      </c>
      <c r="L670" s="183">
        <v>0</v>
      </c>
      <c r="M670" s="183">
        <v>0</v>
      </c>
      <c r="N670" s="183">
        <v>0</v>
      </c>
      <c r="O670" s="183">
        <v>0</v>
      </c>
      <c r="P670" s="183">
        <v>0</v>
      </c>
      <c r="Q670" s="183">
        <v>0</v>
      </c>
      <c r="R670" s="183">
        <v>0</v>
      </c>
      <c r="S670" s="183">
        <v>0</v>
      </c>
      <c r="T670" s="183">
        <v>0</v>
      </c>
      <c r="U670" s="16">
        <v>0</v>
      </c>
      <c r="V670" s="16">
        <v>0</v>
      </c>
      <c r="W670" s="16">
        <v>0</v>
      </c>
      <c r="X670" s="16">
        <v>0</v>
      </c>
      <c r="Y670" s="170">
        <v>4902055.54</v>
      </c>
      <c r="Z670" s="173">
        <v>0</v>
      </c>
      <c r="AA670" s="170">
        <v>4902055.54</v>
      </c>
      <c r="AB670" s="173">
        <v>0</v>
      </c>
      <c r="AC670" s="202"/>
      <c r="AD670" s="202"/>
      <c r="AE670" s="201"/>
      <c r="AF670" s="200"/>
      <c r="AG670" s="201"/>
      <c r="AH670" s="201"/>
      <c r="AI670" s="201"/>
      <c r="AJ670" s="201"/>
      <c r="AK670" s="201"/>
      <c r="AL670" s="201"/>
      <c r="AM670" s="201"/>
      <c r="AN670" s="201"/>
      <c r="AO670" s="242"/>
      <c r="AP670" s="242"/>
    </row>
    <row r="671" spans="2:42" ht="227.25" customHeight="1" x14ac:dyDescent="0.65">
      <c r="B671" s="203"/>
      <c r="C671" s="203"/>
      <c r="D671" s="200"/>
      <c r="E671" s="198"/>
      <c r="F671" s="204" t="s">
        <v>189</v>
      </c>
      <c r="G671" s="182">
        <v>0</v>
      </c>
      <c r="H671" s="182">
        <v>0</v>
      </c>
      <c r="I671" s="183">
        <v>0</v>
      </c>
      <c r="J671" s="183">
        <v>0</v>
      </c>
      <c r="K671" s="183">
        <v>0</v>
      </c>
      <c r="L671" s="183">
        <v>0</v>
      </c>
      <c r="M671" s="183">
        <v>0</v>
      </c>
      <c r="N671" s="183">
        <v>0</v>
      </c>
      <c r="O671" s="183">
        <v>0</v>
      </c>
      <c r="P671" s="183">
        <v>0</v>
      </c>
      <c r="Q671" s="183">
        <v>0</v>
      </c>
      <c r="R671" s="183">
        <v>0</v>
      </c>
      <c r="S671" s="183">
        <v>0</v>
      </c>
      <c r="T671" s="183">
        <v>0</v>
      </c>
      <c r="U671" s="16">
        <v>0</v>
      </c>
      <c r="V671" s="16">
        <v>0</v>
      </c>
      <c r="W671" s="16">
        <v>0</v>
      </c>
      <c r="X671" s="16">
        <v>0</v>
      </c>
      <c r="Y671" s="225">
        <v>0</v>
      </c>
      <c r="Z671" s="173">
        <v>0</v>
      </c>
      <c r="AA671" s="225">
        <v>0</v>
      </c>
      <c r="AB671" s="173"/>
      <c r="AC671" s="202"/>
      <c r="AD671" s="202"/>
      <c r="AE671" s="201"/>
      <c r="AF671" s="200"/>
      <c r="AG671" s="201"/>
      <c r="AH671" s="201"/>
      <c r="AI671" s="201"/>
      <c r="AJ671" s="201"/>
      <c r="AK671" s="201"/>
      <c r="AL671" s="201"/>
      <c r="AM671" s="201"/>
      <c r="AN671" s="201"/>
      <c r="AO671" s="242"/>
      <c r="AP671" s="242"/>
    </row>
    <row r="672" spans="2:42" ht="159.75" customHeight="1" x14ac:dyDescent="0.65">
      <c r="B672" s="203"/>
      <c r="C672" s="203"/>
      <c r="D672" s="200"/>
      <c r="E672" s="198"/>
      <c r="F672" s="204" t="s">
        <v>190</v>
      </c>
      <c r="G672" s="182">
        <v>0</v>
      </c>
      <c r="H672" s="182">
        <v>0</v>
      </c>
      <c r="I672" s="183">
        <v>0</v>
      </c>
      <c r="J672" s="183">
        <v>0</v>
      </c>
      <c r="K672" s="183">
        <v>0</v>
      </c>
      <c r="L672" s="183">
        <v>0</v>
      </c>
      <c r="M672" s="183">
        <v>0</v>
      </c>
      <c r="N672" s="183">
        <v>0</v>
      </c>
      <c r="O672" s="183">
        <v>0</v>
      </c>
      <c r="P672" s="183">
        <v>0</v>
      </c>
      <c r="Q672" s="183">
        <v>0</v>
      </c>
      <c r="R672" s="183">
        <v>0</v>
      </c>
      <c r="S672" s="183">
        <v>0</v>
      </c>
      <c r="T672" s="183">
        <v>0</v>
      </c>
      <c r="U672" s="16">
        <v>0</v>
      </c>
      <c r="V672" s="16">
        <v>0</v>
      </c>
      <c r="W672" s="16">
        <v>0</v>
      </c>
      <c r="X672" s="16">
        <v>0</v>
      </c>
      <c r="Y672" s="225">
        <v>0</v>
      </c>
      <c r="Z672" s="173">
        <v>0</v>
      </c>
      <c r="AA672" s="225">
        <v>0</v>
      </c>
      <c r="AB672" s="173"/>
      <c r="AC672" s="202"/>
      <c r="AD672" s="202"/>
      <c r="AE672" s="201"/>
      <c r="AF672" s="200"/>
      <c r="AG672" s="201"/>
      <c r="AH672" s="201"/>
      <c r="AI672" s="201"/>
      <c r="AJ672" s="201"/>
      <c r="AK672" s="201"/>
      <c r="AL672" s="201"/>
      <c r="AM672" s="201"/>
      <c r="AN672" s="201"/>
      <c r="AO672" s="242"/>
      <c r="AP672" s="242"/>
    </row>
    <row r="673" spans="1:42" ht="144.75" customHeight="1" x14ac:dyDescent="0.65">
      <c r="B673" s="203"/>
      <c r="C673" s="203"/>
      <c r="D673" s="200"/>
      <c r="E673" s="198"/>
      <c r="F673" s="204" t="s">
        <v>191</v>
      </c>
      <c r="G673" s="182">
        <v>0</v>
      </c>
      <c r="H673" s="182">
        <v>0</v>
      </c>
      <c r="I673" s="183">
        <v>0</v>
      </c>
      <c r="J673" s="183">
        <v>0</v>
      </c>
      <c r="K673" s="183">
        <v>0</v>
      </c>
      <c r="L673" s="183">
        <v>0</v>
      </c>
      <c r="M673" s="183">
        <v>0</v>
      </c>
      <c r="N673" s="183">
        <v>0</v>
      </c>
      <c r="O673" s="183">
        <v>0</v>
      </c>
      <c r="P673" s="183">
        <v>0</v>
      </c>
      <c r="Q673" s="183">
        <v>0</v>
      </c>
      <c r="R673" s="183">
        <v>0</v>
      </c>
      <c r="S673" s="183">
        <v>0</v>
      </c>
      <c r="T673" s="183">
        <v>0</v>
      </c>
      <c r="U673" s="16">
        <v>0</v>
      </c>
      <c r="V673" s="16">
        <v>0</v>
      </c>
      <c r="W673" s="16">
        <v>0</v>
      </c>
      <c r="X673" s="16">
        <v>0</v>
      </c>
      <c r="Y673" s="225">
        <v>0</v>
      </c>
      <c r="Z673" s="173">
        <v>0</v>
      </c>
      <c r="AA673" s="225">
        <v>0</v>
      </c>
      <c r="AB673" s="173"/>
      <c r="AC673" s="202"/>
      <c r="AD673" s="202"/>
      <c r="AE673" s="201"/>
      <c r="AF673" s="200"/>
      <c r="AG673" s="201"/>
      <c r="AH673" s="201"/>
      <c r="AI673" s="201"/>
      <c r="AJ673" s="201"/>
      <c r="AK673" s="201"/>
      <c r="AL673" s="201"/>
      <c r="AM673" s="201"/>
      <c r="AN673" s="201"/>
      <c r="AO673" s="242"/>
      <c r="AP673" s="242"/>
    </row>
    <row r="674" spans="1:42" ht="227.25" customHeight="1" x14ac:dyDescent="0.65">
      <c r="A674" s="6">
        <v>0</v>
      </c>
      <c r="B674" s="203"/>
      <c r="C674" s="203"/>
      <c r="D674" s="200"/>
      <c r="E674" s="198"/>
      <c r="F674" s="204" t="s">
        <v>192</v>
      </c>
      <c r="G674" s="182">
        <v>0</v>
      </c>
      <c r="H674" s="182">
        <v>0</v>
      </c>
      <c r="I674" s="183">
        <v>0</v>
      </c>
      <c r="J674" s="183">
        <v>0</v>
      </c>
      <c r="K674" s="183">
        <v>0</v>
      </c>
      <c r="L674" s="183">
        <v>0</v>
      </c>
      <c r="M674" s="183">
        <v>0</v>
      </c>
      <c r="N674" s="183">
        <v>0</v>
      </c>
      <c r="O674" s="183">
        <v>0</v>
      </c>
      <c r="P674" s="183">
        <v>0</v>
      </c>
      <c r="Q674" s="183">
        <v>0</v>
      </c>
      <c r="R674" s="183">
        <v>0</v>
      </c>
      <c r="S674" s="183">
        <v>0</v>
      </c>
      <c r="T674" s="183">
        <v>0</v>
      </c>
      <c r="U674" s="16">
        <v>0</v>
      </c>
      <c r="V674" s="16">
        <v>0</v>
      </c>
      <c r="W674" s="16">
        <v>0</v>
      </c>
      <c r="X674" s="16">
        <v>0</v>
      </c>
      <c r="Y674" s="225">
        <v>0</v>
      </c>
      <c r="Z674" s="173">
        <v>0</v>
      </c>
      <c r="AA674" s="225">
        <v>0</v>
      </c>
      <c r="AB674" s="173"/>
      <c r="AC674" s="202"/>
      <c r="AD674" s="202"/>
      <c r="AE674" s="201"/>
      <c r="AF674" s="200"/>
      <c r="AG674" s="201"/>
      <c r="AH674" s="201"/>
      <c r="AI674" s="201"/>
      <c r="AJ674" s="201"/>
      <c r="AK674" s="201"/>
      <c r="AL674" s="201"/>
      <c r="AM674" s="201"/>
      <c r="AN674" s="201"/>
      <c r="AO674" s="242"/>
      <c r="AP674" s="242"/>
    </row>
    <row r="675" spans="1:42" ht="227.25" customHeight="1" x14ac:dyDescent="0.65">
      <c r="B675" s="203"/>
      <c r="C675" s="203"/>
      <c r="D675" s="200"/>
      <c r="E675" s="198"/>
      <c r="F675" s="204" t="s">
        <v>193</v>
      </c>
      <c r="G675" s="182">
        <v>0</v>
      </c>
      <c r="H675" s="182">
        <v>0</v>
      </c>
      <c r="I675" s="183">
        <v>0</v>
      </c>
      <c r="J675" s="183">
        <v>0</v>
      </c>
      <c r="K675" s="183">
        <v>0</v>
      </c>
      <c r="L675" s="183">
        <v>0</v>
      </c>
      <c r="M675" s="183">
        <v>0</v>
      </c>
      <c r="N675" s="183">
        <v>0</v>
      </c>
      <c r="O675" s="183">
        <v>0</v>
      </c>
      <c r="P675" s="183">
        <v>0</v>
      </c>
      <c r="Q675" s="183">
        <v>0</v>
      </c>
      <c r="R675" s="183">
        <v>0</v>
      </c>
      <c r="S675" s="183">
        <v>0</v>
      </c>
      <c r="T675" s="183">
        <v>0</v>
      </c>
      <c r="U675" s="16">
        <v>0</v>
      </c>
      <c r="V675" s="16">
        <v>0</v>
      </c>
      <c r="W675" s="16">
        <v>0</v>
      </c>
      <c r="X675" s="16">
        <v>0</v>
      </c>
      <c r="Y675" s="225">
        <v>0</v>
      </c>
      <c r="Z675" s="173">
        <v>0</v>
      </c>
      <c r="AA675" s="225">
        <v>0</v>
      </c>
      <c r="AB675" s="173"/>
      <c r="AC675" s="202"/>
      <c r="AD675" s="202"/>
      <c r="AE675" s="201"/>
      <c r="AF675" s="200"/>
      <c r="AG675" s="201"/>
      <c r="AH675" s="201"/>
      <c r="AI675" s="201"/>
      <c r="AJ675" s="201"/>
      <c r="AK675" s="201"/>
      <c r="AL675" s="201"/>
      <c r="AM675" s="201"/>
      <c r="AN675" s="201"/>
      <c r="AO675" s="242"/>
      <c r="AP675" s="242"/>
    </row>
    <row r="676" spans="1:42" ht="107.25" customHeight="1" x14ac:dyDescent="0.65">
      <c r="B676" s="203"/>
      <c r="C676" s="275" t="s">
        <v>298</v>
      </c>
      <c r="D676" s="199">
        <v>502</v>
      </c>
      <c r="E676" s="197" t="s">
        <v>299</v>
      </c>
      <c r="F676" s="204" t="s">
        <v>4</v>
      </c>
      <c r="G676" s="182">
        <v>0</v>
      </c>
      <c r="H676" s="182">
        <v>0</v>
      </c>
      <c r="I676" s="183">
        <v>0</v>
      </c>
      <c r="J676" s="183">
        <v>0</v>
      </c>
      <c r="K676" s="183">
        <v>0</v>
      </c>
      <c r="L676" s="183">
        <v>0</v>
      </c>
      <c r="M676" s="183">
        <v>0</v>
      </c>
      <c r="N676" s="183">
        <v>0</v>
      </c>
      <c r="O676" s="183">
        <v>0</v>
      </c>
      <c r="P676" s="183">
        <v>0</v>
      </c>
      <c r="Q676" s="183">
        <v>0</v>
      </c>
      <c r="R676" s="183">
        <v>0</v>
      </c>
      <c r="S676" s="183">
        <v>0</v>
      </c>
      <c r="T676" s="183">
        <v>0</v>
      </c>
      <c r="U676" s="16">
        <v>0</v>
      </c>
      <c r="V676" s="16">
        <v>0</v>
      </c>
      <c r="W676" s="16">
        <v>0</v>
      </c>
      <c r="X676" s="16"/>
      <c r="Y676" s="229">
        <f>Y677+Y681</f>
        <v>2753612.65</v>
      </c>
      <c r="Z676" s="173">
        <v>0</v>
      </c>
      <c r="AA676" s="229">
        <f>AA677+AA681</f>
        <v>2753612.65</v>
      </c>
      <c r="AB676" s="173"/>
      <c r="AC676" s="262" t="s">
        <v>5</v>
      </c>
      <c r="AD676" s="262" t="s">
        <v>5</v>
      </c>
      <c r="AE676" s="263" t="s">
        <v>5</v>
      </c>
      <c r="AF676" s="261" t="s">
        <v>5</v>
      </c>
      <c r="AG676" s="263" t="s">
        <v>5</v>
      </c>
      <c r="AH676" s="263" t="s">
        <v>5</v>
      </c>
      <c r="AI676" s="263" t="s">
        <v>5</v>
      </c>
      <c r="AJ676" s="263" t="s">
        <v>5</v>
      </c>
      <c r="AK676" s="263" t="s">
        <v>5</v>
      </c>
      <c r="AL676" s="263" t="s">
        <v>5</v>
      </c>
      <c r="AM676" s="263" t="s">
        <v>5</v>
      </c>
      <c r="AN676" s="263" t="s">
        <v>5</v>
      </c>
      <c r="AO676" s="258" t="s">
        <v>5</v>
      </c>
      <c r="AP676" s="258" t="s">
        <v>5</v>
      </c>
    </row>
    <row r="677" spans="1:42" ht="227.25" customHeight="1" x14ac:dyDescent="0.65">
      <c r="B677" s="203"/>
      <c r="C677" s="276"/>
      <c r="D677" s="200"/>
      <c r="E677" s="198"/>
      <c r="F677" s="204" t="s">
        <v>13</v>
      </c>
      <c r="G677" s="182"/>
      <c r="H677" s="182">
        <v>0</v>
      </c>
      <c r="I677" s="183">
        <v>0</v>
      </c>
      <c r="J677" s="183">
        <v>0</v>
      </c>
      <c r="K677" s="183">
        <v>0</v>
      </c>
      <c r="L677" s="183">
        <v>0</v>
      </c>
      <c r="M677" s="183">
        <v>0</v>
      </c>
      <c r="N677" s="183">
        <v>0</v>
      </c>
      <c r="O677" s="183">
        <v>0</v>
      </c>
      <c r="P677" s="183">
        <v>0</v>
      </c>
      <c r="Q677" s="183">
        <v>0</v>
      </c>
      <c r="R677" s="183">
        <v>0</v>
      </c>
      <c r="S677" s="183">
        <v>0</v>
      </c>
      <c r="T677" s="183">
        <v>0</v>
      </c>
      <c r="U677" s="16">
        <v>0</v>
      </c>
      <c r="V677" s="16">
        <v>0</v>
      </c>
      <c r="W677" s="16">
        <v>0</v>
      </c>
      <c r="X677" s="16">
        <v>0</v>
      </c>
      <c r="Y677" s="225">
        <v>1369770.63</v>
      </c>
      <c r="Z677" s="173">
        <v>0</v>
      </c>
      <c r="AA677" s="225">
        <v>1369770.63</v>
      </c>
      <c r="AB677" s="173"/>
      <c r="AC677" s="202"/>
      <c r="AD677" s="202"/>
      <c r="AE677" s="201"/>
      <c r="AF677" s="200"/>
      <c r="AG677" s="201"/>
      <c r="AH677" s="201"/>
      <c r="AI677" s="201"/>
      <c r="AJ677" s="201"/>
      <c r="AK677" s="201"/>
      <c r="AL677" s="201"/>
      <c r="AM677" s="201"/>
      <c r="AN677" s="201"/>
      <c r="AO677" s="242"/>
      <c r="AP677" s="242"/>
    </row>
    <row r="678" spans="1:42" ht="162" customHeight="1" x14ac:dyDescent="0.65">
      <c r="B678" s="203"/>
      <c r="C678" s="276"/>
      <c r="D678" s="200"/>
      <c r="E678" s="198"/>
      <c r="F678" s="204" t="s">
        <v>14</v>
      </c>
      <c r="G678" s="182">
        <v>0</v>
      </c>
      <c r="H678" s="182">
        <v>0</v>
      </c>
      <c r="I678" s="183">
        <v>0</v>
      </c>
      <c r="J678" s="183">
        <v>0</v>
      </c>
      <c r="K678" s="183">
        <v>0</v>
      </c>
      <c r="L678" s="183">
        <v>0</v>
      </c>
      <c r="M678" s="183">
        <v>0</v>
      </c>
      <c r="N678" s="183">
        <v>0</v>
      </c>
      <c r="O678" s="183">
        <v>0</v>
      </c>
      <c r="P678" s="183">
        <v>0</v>
      </c>
      <c r="Q678" s="183">
        <v>0</v>
      </c>
      <c r="R678" s="183">
        <v>0</v>
      </c>
      <c r="S678" s="183">
        <v>0</v>
      </c>
      <c r="T678" s="183">
        <v>0</v>
      </c>
      <c r="U678" s="16">
        <v>0</v>
      </c>
      <c r="V678" s="16">
        <v>0</v>
      </c>
      <c r="W678" s="16">
        <v>0</v>
      </c>
      <c r="X678" s="16">
        <v>0</v>
      </c>
      <c r="Y678" s="225">
        <v>0</v>
      </c>
      <c r="Z678" s="173">
        <v>0</v>
      </c>
      <c r="AA678" s="225">
        <v>0</v>
      </c>
      <c r="AB678" s="173"/>
      <c r="AC678" s="202"/>
      <c r="AD678" s="202"/>
      <c r="AE678" s="201"/>
      <c r="AF678" s="200"/>
      <c r="AG678" s="201"/>
      <c r="AH678" s="201"/>
      <c r="AI678" s="201"/>
      <c r="AJ678" s="201"/>
      <c r="AK678" s="201"/>
      <c r="AL678" s="201"/>
      <c r="AM678" s="201"/>
      <c r="AN678" s="201"/>
      <c r="AO678" s="242"/>
      <c r="AP678" s="242"/>
    </row>
    <row r="679" spans="1:42" ht="227.25" customHeight="1" x14ac:dyDescent="0.65">
      <c r="B679" s="203"/>
      <c r="C679" s="276"/>
      <c r="D679" s="200"/>
      <c r="E679" s="198"/>
      <c r="F679" s="204" t="s">
        <v>15</v>
      </c>
      <c r="G679" s="182">
        <v>0</v>
      </c>
      <c r="H679" s="182">
        <v>0</v>
      </c>
      <c r="I679" s="183">
        <v>0</v>
      </c>
      <c r="J679" s="183">
        <v>0</v>
      </c>
      <c r="K679" s="183">
        <v>0</v>
      </c>
      <c r="L679" s="183">
        <v>0</v>
      </c>
      <c r="M679" s="183">
        <v>0</v>
      </c>
      <c r="N679" s="183">
        <v>0</v>
      </c>
      <c r="O679" s="183">
        <v>0</v>
      </c>
      <c r="P679" s="183">
        <v>0</v>
      </c>
      <c r="Q679" s="183">
        <v>0</v>
      </c>
      <c r="R679" s="183">
        <v>0</v>
      </c>
      <c r="S679" s="183">
        <v>0</v>
      </c>
      <c r="T679" s="183">
        <v>0</v>
      </c>
      <c r="U679" s="16">
        <v>0</v>
      </c>
      <c r="V679" s="16">
        <v>0</v>
      </c>
      <c r="W679" s="16">
        <v>0</v>
      </c>
      <c r="X679" s="16">
        <v>0</v>
      </c>
      <c r="Y679" s="225">
        <v>0</v>
      </c>
      <c r="Z679" s="173">
        <v>0</v>
      </c>
      <c r="AA679" s="225">
        <v>0</v>
      </c>
      <c r="AB679" s="173"/>
      <c r="AC679" s="202"/>
      <c r="AD679" s="202"/>
      <c r="AE679" s="201"/>
      <c r="AF679" s="200"/>
      <c r="AG679" s="201"/>
      <c r="AH679" s="201"/>
      <c r="AI679" s="201"/>
      <c r="AJ679" s="201"/>
      <c r="AK679" s="201"/>
      <c r="AL679" s="201"/>
      <c r="AM679" s="201"/>
      <c r="AN679" s="201"/>
      <c r="AO679" s="242"/>
      <c r="AP679" s="242"/>
    </row>
    <row r="680" spans="1:42" ht="184.5" customHeight="1" x14ac:dyDescent="0.65">
      <c r="B680" s="203"/>
      <c r="C680" s="203"/>
      <c r="D680" s="200"/>
      <c r="E680" s="198"/>
      <c r="F680" s="204" t="s">
        <v>189</v>
      </c>
      <c r="G680" s="182">
        <v>0</v>
      </c>
      <c r="H680" s="182">
        <v>0</v>
      </c>
      <c r="I680" s="183">
        <v>0</v>
      </c>
      <c r="J680" s="183">
        <v>0</v>
      </c>
      <c r="K680" s="183">
        <v>0</v>
      </c>
      <c r="L680" s="183">
        <v>0</v>
      </c>
      <c r="M680" s="183">
        <v>0</v>
      </c>
      <c r="N680" s="183">
        <v>0</v>
      </c>
      <c r="O680" s="183">
        <v>0</v>
      </c>
      <c r="P680" s="183">
        <v>0</v>
      </c>
      <c r="Q680" s="183">
        <v>0</v>
      </c>
      <c r="R680" s="183">
        <v>0</v>
      </c>
      <c r="S680" s="183">
        <v>0</v>
      </c>
      <c r="T680" s="183">
        <v>0</v>
      </c>
      <c r="U680" s="16">
        <v>0</v>
      </c>
      <c r="V680" s="16">
        <v>0</v>
      </c>
      <c r="W680" s="16">
        <v>0</v>
      </c>
      <c r="X680" s="16">
        <v>0</v>
      </c>
      <c r="Y680" s="225">
        <v>0</v>
      </c>
      <c r="Z680" s="173">
        <v>0</v>
      </c>
      <c r="AA680" s="225">
        <v>0</v>
      </c>
      <c r="AB680" s="173"/>
      <c r="AC680" s="202"/>
      <c r="AD680" s="202"/>
      <c r="AE680" s="201"/>
      <c r="AF680" s="200"/>
      <c r="AG680" s="201"/>
      <c r="AH680" s="201"/>
      <c r="AI680" s="201"/>
      <c r="AJ680" s="201"/>
      <c r="AK680" s="201"/>
      <c r="AL680" s="201"/>
      <c r="AM680" s="201"/>
      <c r="AN680" s="201"/>
      <c r="AO680" s="242"/>
      <c r="AP680" s="242"/>
    </row>
    <row r="681" spans="1:42" ht="154.5" customHeight="1" x14ac:dyDescent="0.65">
      <c r="B681" s="203"/>
      <c r="C681" s="203"/>
      <c r="D681" s="200"/>
      <c r="E681" s="198"/>
      <c r="F681" s="204" t="s">
        <v>190</v>
      </c>
      <c r="G681" s="182">
        <v>0</v>
      </c>
      <c r="H681" s="182">
        <v>0</v>
      </c>
      <c r="I681" s="183">
        <v>0</v>
      </c>
      <c r="J681" s="183">
        <v>0</v>
      </c>
      <c r="K681" s="183">
        <v>0</v>
      </c>
      <c r="L681" s="183">
        <v>0</v>
      </c>
      <c r="M681" s="183">
        <v>0</v>
      </c>
      <c r="N681" s="183">
        <v>0</v>
      </c>
      <c r="O681" s="183">
        <v>0</v>
      </c>
      <c r="P681" s="183">
        <v>0</v>
      </c>
      <c r="Q681" s="183">
        <v>0</v>
      </c>
      <c r="R681" s="183">
        <v>0</v>
      </c>
      <c r="S681" s="183">
        <v>0</v>
      </c>
      <c r="T681" s="183">
        <v>0</v>
      </c>
      <c r="U681" s="16">
        <v>0</v>
      </c>
      <c r="V681" s="16">
        <v>0</v>
      </c>
      <c r="W681" s="16">
        <v>0</v>
      </c>
      <c r="X681" s="16">
        <v>0</v>
      </c>
      <c r="Y681" s="225">
        <f>Y684</f>
        <v>1383842.02</v>
      </c>
      <c r="Z681" s="173">
        <v>0</v>
      </c>
      <c r="AA681" s="225">
        <f>AA684</f>
        <v>1383842.02</v>
      </c>
      <c r="AB681" s="173"/>
      <c r="AC681" s="202"/>
      <c r="AD681" s="202"/>
      <c r="AE681" s="201"/>
      <c r="AF681" s="200"/>
      <c r="AG681" s="201"/>
      <c r="AH681" s="201"/>
      <c r="AI681" s="201"/>
      <c r="AJ681" s="201"/>
      <c r="AK681" s="201"/>
      <c r="AL681" s="201"/>
      <c r="AM681" s="201"/>
      <c r="AN681" s="201"/>
      <c r="AO681" s="242"/>
      <c r="AP681" s="242"/>
    </row>
    <row r="682" spans="1:42" ht="157.5" customHeight="1" x14ac:dyDescent="0.65">
      <c r="B682" s="203"/>
      <c r="C682" s="203"/>
      <c r="D682" s="200"/>
      <c r="E682" s="198"/>
      <c r="F682" s="204" t="s">
        <v>191</v>
      </c>
      <c r="G682" s="182">
        <v>0</v>
      </c>
      <c r="H682" s="182">
        <v>0</v>
      </c>
      <c r="I682" s="183">
        <v>0</v>
      </c>
      <c r="J682" s="183">
        <v>0</v>
      </c>
      <c r="K682" s="183">
        <v>0</v>
      </c>
      <c r="L682" s="183">
        <v>0</v>
      </c>
      <c r="M682" s="183">
        <v>0</v>
      </c>
      <c r="N682" s="183">
        <v>0</v>
      </c>
      <c r="O682" s="183">
        <v>0</v>
      </c>
      <c r="P682" s="183">
        <v>0</v>
      </c>
      <c r="Q682" s="183">
        <v>0</v>
      </c>
      <c r="R682" s="183">
        <v>0</v>
      </c>
      <c r="S682" s="183">
        <v>0</v>
      </c>
      <c r="T682" s="183">
        <v>0</v>
      </c>
      <c r="U682" s="16">
        <v>0</v>
      </c>
      <c r="V682" s="16">
        <v>0</v>
      </c>
      <c r="W682" s="16">
        <v>0</v>
      </c>
      <c r="X682" s="16">
        <v>0</v>
      </c>
      <c r="Y682" s="225">
        <v>0</v>
      </c>
      <c r="Z682" s="173">
        <v>0</v>
      </c>
      <c r="AA682" s="225">
        <v>0</v>
      </c>
      <c r="AB682" s="173"/>
      <c r="AC682" s="202"/>
      <c r="AD682" s="202"/>
      <c r="AE682" s="201"/>
      <c r="AF682" s="200"/>
      <c r="AG682" s="201"/>
      <c r="AH682" s="201"/>
      <c r="AI682" s="201"/>
      <c r="AJ682" s="201"/>
      <c r="AK682" s="201"/>
      <c r="AL682" s="201"/>
      <c r="AM682" s="201"/>
      <c r="AN682" s="201"/>
      <c r="AO682" s="242"/>
      <c r="AP682" s="242"/>
    </row>
    <row r="683" spans="1:42" ht="227.25" customHeight="1" x14ac:dyDescent="0.65">
      <c r="B683" s="203"/>
      <c r="C683" s="203"/>
      <c r="D683" s="200"/>
      <c r="E683" s="198"/>
      <c r="F683" s="204" t="s">
        <v>192</v>
      </c>
      <c r="G683" s="182">
        <v>0</v>
      </c>
      <c r="H683" s="182">
        <v>0</v>
      </c>
      <c r="I683" s="183">
        <v>0</v>
      </c>
      <c r="J683" s="183">
        <v>0</v>
      </c>
      <c r="K683" s="183">
        <v>0</v>
      </c>
      <c r="L683" s="183">
        <v>0</v>
      </c>
      <c r="M683" s="183">
        <v>0</v>
      </c>
      <c r="N683" s="183">
        <v>0</v>
      </c>
      <c r="O683" s="183">
        <v>0</v>
      </c>
      <c r="P683" s="183">
        <v>0</v>
      </c>
      <c r="Q683" s="183">
        <v>0</v>
      </c>
      <c r="R683" s="183">
        <v>0</v>
      </c>
      <c r="S683" s="183">
        <v>0</v>
      </c>
      <c r="T683" s="183">
        <v>0</v>
      </c>
      <c r="U683" s="16">
        <v>0</v>
      </c>
      <c r="V683" s="16">
        <v>0</v>
      </c>
      <c r="W683" s="16">
        <v>0</v>
      </c>
      <c r="X683" s="16">
        <v>0</v>
      </c>
      <c r="Y683" s="225">
        <v>0</v>
      </c>
      <c r="Z683" s="173">
        <v>0</v>
      </c>
      <c r="AA683" s="225">
        <v>0</v>
      </c>
      <c r="AB683" s="173"/>
      <c r="AC683" s="202"/>
      <c r="AD683" s="202"/>
      <c r="AE683" s="201"/>
      <c r="AF683" s="200"/>
      <c r="AG683" s="201"/>
      <c r="AH683" s="201"/>
      <c r="AI683" s="201"/>
      <c r="AJ683" s="201"/>
      <c r="AK683" s="201"/>
      <c r="AL683" s="201"/>
      <c r="AM683" s="201"/>
      <c r="AN683" s="201"/>
      <c r="AO683" s="242"/>
      <c r="AP683" s="242"/>
    </row>
    <row r="684" spans="1:42" ht="195" customHeight="1" x14ac:dyDescent="0.65">
      <c r="B684" s="203"/>
      <c r="C684" s="203"/>
      <c r="D684" s="200"/>
      <c r="E684" s="198"/>
      <c r="F684" s="204" t="s">
        <v>193</v>
      </c>
      <c r="G684" s="182">
        <v>0</v>
      </c>
      <c r="H684" s="182">
        <v>0</v>
      </c>
      <c r="I684" s="183">
        <v>0</v>
      </c>
      <c r="J684" s="183">
        <v>0</v>
      </c>
      <c r="K684" s="183">
        <v>0</v>
      </c>
      <c r="L684" s="183">
        <v>0</v>
      </c>
      <c r="M684" s="183">
        <v>0</v>
      </c>
      <c r="N684" s="183">
        <v>0</v>
      </c>
      <c r="O684" s="183">
        <v>0</v>
      </c>
      <c r="P684" s="183">
        <v>0</v>
      </c>
      <c r="Q684" s="183">
        <v>0</v>
      </c>
      <c r="R684" s="183">
        <v>0</v>
      </c>
      <c r="S684" s="183">
        <v>0</v>
      </c>
      <c r="T684" s="183">
        <v>0</v>
      </c>
      <c r="U684" s="16">
        <v>0</v>
      </c>
      <c r="V684" s="16">
        <v>0</v>
      </c>
      <c r="W684" s="16">
        <v>0</v>
      </c>
      <c r="X684" s="16">
        <v>0</v>
      </c>
      <c r="Y684" s="225">
        <v>1383842.02</v>
      </c>
      <c r="Z684" s="173">
        <v>0</v>
      </c>
      <c r="AA684" s="225">
        <v>1383842.02</v>
      </c>
      <c r="AB684" s="173"/>
      <c r="AC684" s="202"/>
      <c r="AD684" s="202"/>
      <c r="AE684" s="201"/>
      <c r="AF684" s="200"/>
      <c r="AG684" s="201"/>
      <c r="AH684" s="201"/>
      <c r="AI684" s="201"/>
      <c r="AJ684" s="201"/>
      <c r="AK684" s="201"/>
      <c r="AL684" s="201"/>
      <c r="AM684" s="201"/>
      <c r="AN684" s="201"/>
      <c r="AO684" s="242"/>
      <c r="AP684" s="242"/>
    </row>
    <row r="685" spans="1:42" ht="114.75" customHeight="1" x14ac:dyDescent="0.65">
      <c r="B685" s="203"/>
      <c r="C685" s="275" t="s">
        <v>300</v>
      </c>
      <c r="D685" s="199">
        <v>502</v>
      </c>
      <c r="E685" s="197" t="s">
        <v>301</v>
      </c>
      <c r="F685" s="204" t="s">
        <v>4</v>
      </c>
      <c r="G685" s="182">
        <v>0</v>
      </c>
      <c r="H685" s="182">
        <v>0</v>
      </c>
      <c r="I685" s="183">
        <v>0</v>
      </c>
      <c r="J685" s="183">
        <v>0</v>
      </c>
      <c r="K685" s="183">
        <v>0</v>
      </c>
      <c r="L685" s="183">
        <v>0</v>
      </c>
      <c r="M685" s="183">
        <v>0</v>
      </c>
      <c r="N685" s="183">
        <v>0</v>
      </c>
      <c r="O685" s="183">
        <v>0</v>
      </c>
      <c r="P685" s="183">
        <v>0</v>
      </c>
      <c r="Q685" s="183">
        <v>0</v>
      </c>
      <c r="R685" s="183">
        <v>0</v>
      </c>
      <c r="S685" s="183">
        <v>0</v>
      </c>
      <c r="T685" s="183">
        <v>0</v>
      </c>
      <c r="U685" s="16">
        <v>0</v>
      </c>
      <c r="V685" s="16">
        <v>0</v>
      </c>
      <c r="W685" s="16">
        <v>0</v>
      </c>
      <c r="X685" s="16">
        <v>0</v>
      </c>
      <c r="Y685" s="229">
        <v>153119.53</v>
      </c>
      <c r="Z685" s="173">
        <v>0</v>
      </c>
      <c r="AA685" s="229">
        <v>153119.53</v>
      </c>
      <c r="AB685" s="173"/>
      <c r="AC685" s="202"/>
      <c r="AD685" s="202"/>
      <c r="AE685" s="201"/>
      <c r="AF685" s="200"/>
      <c r="AG685" s="201"/>
      <c r="AH685" s="201"/>
      <c r="AI685" s="201"/>
      <c r="AJ685" s="201"/>
      <c r="AK685" s="201"/>
      <c r="AL685" s="201"/>
      <c r="AM685" s="201"/>
      <c r="AN685" s="201"/>
      <c r="AO685" s="242"/>
      <c r="AP685" s="242"/>
    </row>
    <row r="686" spans="1:42" ht="195" customHeight="1" x14ac:dyDescent="0.65">
      <c r="B686" s="203"/>
      <c r="C686" s="276"/>
      <c r="D686" s="200"/>
      <c r="E686" s="198"/>
      <c r="F686" s="204" t="s">
        <v>13</v>
      </c>
      <c r="G686" s="182">
        <v>0</v>
      </c>
      <c r="H686" s="182">
        <v>0</v>
      </c>
      <c r="I686" s="183">
        <v>0</v>
      </c>
      <c r="J686" s="183">
        <v>0</v>
      </c>
      <c r="K686" s="183">
        <v>0</v>
      </c>
      <c r="L686" s="183">
        <v>0</v>
      </c>
      <c r="M686" s="183">
        <v>0</v>
      </c>
      <c r="N686" s="183">
        <v>0</v>
      </c>
      <c r="O686" s="183">
        <v>0</v>
      </c>
      <c r="P686" s="183">
        <v>0</v>
      </c>
      <c r="Q686" s="183">
        <v>0</v>
      </c>
      <c r="R686" s="183">
        <v>0</v>
      </c>
      <c r="S686" s="183">
        <v>0</v>
      </c>
      <c r="T686" s="183">
        <v>0</v>
      </c>
      <c r="U686" s="16">
        <v>0</v>
      </c>
      <c r="V686" s="16">
        <v>0</v>
      </c>
      <c r="W686" s="16">
        <v>0</v>
      </c>
      <c r="X686" s="16">
        <v>0</v>
      </c>
      <c r="Y686" s="225">
        <v>153119.53</v>
      </c>
      <c r="Z686" s="173">
        <v>0</v>
      </c>
      <c r="AA686" s="225">
        <v>153119.53</v>
      </c>
      <c r="AB686" s="173"/>
      <c r="AC686" s="202"/>
      <c r="AD686" s="202"/>
      <c r="AE686" s="201"/>
      <c r="AF686" s="200"/>
      <c r="AG686" s="201"/>
      <c r="AH686" s="201"/>
      <c r="AI686" s="201"/>
      <c r="AJ686" s="201"/>
      <c r="AK686" s="201"/>
      <c r="AL686" s="201"/>
      <c r="AM686" s="201"/>
      <c r="AN686" s="201"/>
      <c r="AO686" s="242"/>
      <c r="AP686" s="242"/>
    </row>
    <row r="687" spans="1:42" ht="129.75" customHeight="1" x14ac:dyDescent="0.65">
      <c r="B687" s="203"/>
      <c r="C687" s="276"/>
      <c r="D687" s="200"/>
      <c r="E687" s="198"/>
      <c r="F687" s="204" t="s">
        <v>14</v>
      </c>
      <c r="G687" s="182">
        <v>0</v>
      </c>
      <c r="H687" s="182">
        <v>0</v>
      </c>
      <c r="I687" s="183">
        <v>0</v>
      </c>
      <c r="J687" s="183">
        <v>0</v>
      </c>
      <c r="K687" s="183">
        <v>0</v>
      </c>
      <c r="L687" s="183">
        <v>0</v>
      </c>
      <c r="M687" s="183">
        <v>0</v>
      </c>
      <c r="N687" s="183">
        <v>0</v>
      </c>
      <c r="O687" s="183">
        <v>0</v>
      </c>
      <c r="P687" s="183">
        <v>0</v>
      </c>
      <c r="Q687" s="183">
        <v>0</v>
      </c>
      <c r="R687" s="183">
        <v>0</v>
      </c>
      <c r="S687" s="183">
        <v>0</v>
      </c>
      <c r="T687" s="183">
        <v>0</v>
      </c>
      <c r="U687" s="16">
        <v>0</v>
      </c>
      <c r="V687" s="16">
        <v>0</v>
      </c>
      <c r="W687" s="16">
        <v>0</v>
      </c>
      <c r="X687" s="16">
        <v>0</v>
      </c>
      <c r="Y687" s="225">
        <v>0</v>
      </c>
      <c r="Z687" s="173">
        <v>0</v>
      </c>
      <c r="AA687" s="225">
        <v>0</v>
      </c>
      <c r="AB687" s="173"/>
      <c r="AC687" s="202"/>
      <c r="AD687" s="202"/>
      <c r="AE687" s="201"/>
      <c r="AF687" s="200"/>
      <c r="AG687" s="201"/>
      <c r="AH687" s="201"/>
      <c r="AI687" s="201"/>
      <c r="AJ687" s="201"/>
      <c r="AK687" s="201"/>
      <c r="AL687" s="201"/>
      <c r="AM687" s="201"/>
      <c r="AN687" s="201"/>
      <c r="AO687" s="242"/>
      <c r="AP687" s="242"/>
    </row>
    <row r="688" spans="1:42" ht="195" customHeight="1" x14ac:dyDescent="0.65">
      <c r="B688" s="203"/>
      <c r="C688" s="203"/>
      <c r="D688" s="200"/>
      <c r="E688" s="198"/>
      <c r="F688" s="204" t="s">
        <v>15</v>
      </c>
      <c r="G688" s="182">
        <v>0</v>
      </c>
      <c r="H688" s="182">
        <v>0</v>
      </c>
      <c r="I688" s="183">
        <v>0</v>
      </c>
      <c r="J688" s="183">
        <v>0</v>
      </c>
      <c r="K688" s="183">
        <v>0</v>
      </c>
      <c r="L688" s="183">
        <v>0</v>
      </c>
      <c r="M688" s="183">
        <v>0</v>
      </c>
      <c r="N688" s="183">
        <v>0</v>
      </c>
      <c r="O688" s="183">
        <v>0</v>
      </c>
      <c r="P688" s="183">
        <v>0</v>
      </c>
      <c r="Q688" s="183">
        <v>0</v>
      </c>
      <c r="R688" s="183">
        <v>0</v>
      </c>
      <c r="S688" s="183">
        <v>0</v>
      </c>
      <c r="T688" s="183">
        <v>0</v>
      </c>
      <c r="U688" s="16">
        <v>0</v>
      </c>
      <c r="V688" s="16">
        <v>0</v>
      </c>
      <c r="W688" s="16">
        <v>0</v>
      </c>
      <c r="X688" s="16">
        <v>0</v>
      </c>
      <c r="Y688" s="225">
        <v>0</v>
      </c>
      <c r="Z688" s="173">
        <v>0</v>
      </c>
      <c r="AA688" s="225">
        <v>0</v>
      </c>
      <c r="AB688" s="173"/>
      <c r="AC688" s="202"/>
      <c r="AD688" s="202"/>
      <c r="AE688" s="201"/>
      <c r="AF688" s="200"/>
      <c r="AG688" s="201"/>
      <c r="AH688" s="201"/>
      <c r="AI688" s="201"/>
      <c r="AJ688" s="201"/>
      <c r="AK688" s="201"/>
      <c r="AL688" s="201"/>
      <c r="AM688" s="201"/>
      <c r="AN688" s="201"/>
      <c r="AO688" s="242"/>
      <c r="AP688" s="242"/>
    </row>
    <row r="689" spans="2:42" ht="195" customHeight="1" x14ac:dyDescent="0.65">
      <c r="B689" s="203"/>
      <c r="C689" s="203"/>
      <c r="D689" s="200"/>
      <c r="E689" s="198"/>
      <c r="F689" s="204" t="s">
        <v>189</v>
      </c>
      <c r="G689" s="182">
        <v>0</v>
      </c>
      <c r="H689" s="182">
        <v>0</v>
      </c>
      <c r="I689" s="183">
        <v>0</v>
      </c>
      <c r="J689" s="183">
        <v>0</v>
      </c>
      <c r="K689" s="183">
        <v>0</v>
      </c>
      <c r="L689" s="183">
        <v>0</v>
      </c>
      <c r="M689" s="183">
        <v>0</v>
      </c>
      <c r="N689" s="183">
        <v>0</v>
      </c>
      <c r="O689" s="183">
        <v>0</v>
      </c>
      <c r="P689" s="183">
        <v>0</v>
      </c>
      <c r="Q689" s="183">
        <v>0</v>
      </c>
      <c r="R689" s="183">
        <v>0</v>
      </c>
      <c r="S689" s="183">
        <v>0</v>
      </c>
      <c r="T689" s="183">
        <v>0</v>
      </c>
      <c r="U689" s="16">
        <v>0</v>
      </c>
      <c r="V689" s="16">
        <v>0</v>
      </c>
      <c r="W689" s="16">
        <v>0</v>
      </c>
      <c r="X689" s="16"/>
      <c r="Y689" s="225">
        <v>0</v>
      </c>
      <c r="Z689" s="173">
        <v>0</v>
      </c>
      <c r="AA689" s="225">
        <v>0</v>
      </c>
      <c r="AB689" s="173"/>
      <c r="AC689" s="202"/>
      <c r="AD689" s="202"/>
      <c r="AE689" s="201"/>
      <c r="AF689" s="200"/>
      <c r="AG689" s="201"/>
      <c r="AH689" s="201"/>
      <c r="AI689" s="201"/>
      <c r="AJ689" s="201"/>
      <c r="AK689" s="201"/>
      <c r="AL689" s="201"/>
      <c r="AM689" s="201"/>
      <c r="AN689" s="201"/>
      <c r="AO689" s="242"/>
      <c r="AP689" s="242"/>
    </row>
    <row r="690" spans="2:42" ht="150" customHeight="1" x14ac:dyDescent="0.65">
      <c r="B690" s="203"/>
      <c r="C690" s="203"/>
      <c r="D690" s="200"/>
      <c r="E690" s="198"/>
      <c r="F690" s="204" t="s">
        <v>190</v>
      </c>
      <c r="G690" s="182">
        <v>0</v>
      </c>
      <c r="H690" s="182">
        <v>0</v>
      </c>
      <c r="I690" s="183">
        <v>0</v>
      </c>
      <c r="J690" s="183">
        <v>0</v>
      </c>
      <c r="K690" s="183">
        <v>0</v>
      </c>
      <c r="L690" s="183">
        <v>0</v>
      </c>
      <c r="M690" s="183">
        <v>0</v>
      </c>
      <c r="N690" s="183">
        <v>0</v>
      </c>
      <c r="O690" s="183">
        <v>0</v>
      </c>
      <c r="P690" s="183">
        <v>0</v>
      </c>
      <c r="Q690" s="183">
        <v>0</v>
      </c>
      <c r="R690" s="183">
        <v>0</v>
      </c>
      <c r="S690" s="183">
        <v>0</v>
      </c>
      <c r="T690" s="183">
        <v>0</v>
      </c>
      <c r="U690" s="16">
        <v>0</v>
      </c>
      <c r="V690" s="16">
        <v>0</v>
      </c>
      <c r="W690" s="16">
        <v>0</v>
      </c>
      <c r="X690" s="16">
        <v>0</v>
      </c>
      <c r="Y690" s="225">
        <v>0</v>
      </c>
      <c r="Z690" s="173">
        <v>0</v>
      </c>
      <c r="AA690" s="225">
        <v>0</v>
      </c>
      <c r="AB690" s="173"/>
      <c r="AC690" s="202"/>
      <c r="AD690" s="202"/>
      <c r="AE690" s="201"/>
      <c r="AF690" s="200"/>
      <c r="AG690" s="201"/>
      <c r="AH690" s="201"/>
      <c r="AI690" s="201"/>
      <c r="AJ690" s="201"/>
      <c r="AK690" s="201"/>
      <c r="AL690" s="201"/>
      <c r="AM690" s="201"/>
      <c r="AN690" s="201"/>
      <c r="AO690" s="242"/>
      <c r="AP690" s="242"/>
    </row>
    <row r="691" spans="2:42" ht="152.25" customHeight="1" x14ac:dyDescent="0.65">
      <c r="B691" s="203"/>
      <c r="C691" s="203"/>
      <c r="D691" s="200"/>
      <c r="E691" s="198"/>
      <c r="F691" s="204" t="s">
        <v>191</v>
      </c>
      <c r="G691" s="182">
        <v>0</v>
      </c>
      <c r="H691" s="182">
        <v>0</v>
      </c>
      <c r="I691" s="183">
        <v>0</v>
      </c>
      <c r="J691" s="183">
        <v>0</v>
      </c>
      <c r="K691" s="183">
        <v>0</v>
      </c>
      <c r="L691" s="183">
        <v>0</v>
      </c>
      <c r="M691" s="183">
        <v>0</v>
      </c>
      <c r="N691" s="183">
        <v>0</v>
      </c>
      <c r="O691" s="183">
        <v>0</v>
      </c>
      <c r="P691" s="183">
        <v>0</v>
      </c>
      <c r="Q691" s="183">
        <v>0</v>
      </c>
      <c r="R691" s="183">
        <v>0</v>
      </c>
      <c r="S691" s="183">
        <v>0</v>
      </c>
      <c r="T691" s="183">
        <v>0</v>
      </c>
      <c r="U691" s="16">
        <v>0</v>
      </c>
      <c r="V691" s="16">
        <v>0</v>
      </c>
      <c r="W691" s="16">
        <v>0</v>
      </c>
      <c r="X691" s="16"/>
      <c r="Y691" s="225">
        <v>0</v>
      </c>
      <c r="Z691" s="173">
        <v>0</v>
      </c>
      <c r="AA691" s="225">
        <v>0</v>
      </c>
      <c r="AB691" s="173"/>
      <c r="AC691" s="202"/>
      <c r="AD691" s="202"/>
      <c r="AE691" s="201"/>
      <c r="AF691" s="200"/>
      <c r="AG691" s="201"/>
      <c r="AH691" s="201"/>
      <c r="AI691" s="201"/>
      <c r="AJ691" s="201"/>
      <c r="AK691" s="201"/>
      <c r="AL691" s="201"/>
      <c r="AM691" s="201"/>
      <c r="AN691" s="201"/>
      <c r="AO691" s="242"/>
      <c r="AP691" s="242"/>
    </row>
    <row r="692" spans="2:42" ht="195" customHeight="1" x14ac:dyDescent="0.65">
      <c r="B692" s="203"/>
      <c r="C692" s="203"/>
      <c r="D692" s="200"/>
      <c r="E692" s="198"/>
      <c r="F692" s="204" t="s">
        <v>192</v>
      </c>
      <c r="G692" s="182">
        <v>0</v>
      </c>
      <c r="H692" s="182">
        <v>0</v>
      </c>
      <c r="I692" s="183">
        <v>0</v>
      </c>
      <c r="J692" s="183">
        <v>0</v>
      </c>
      <c r="K692" s="183">
        <v>0</v>
      </c>
      <c r="L692" s="183">
        <v>0</v>
      </c>
      <c r="M692" s="183">
        <v>0</v>
      </c>
      <c r="N692" s="183">
        <v>0</v>
      </c>
      <c r="O692" s="183">
        <v>0</v>
      </c>
      <c r="P692" s="183">
        <v>0</v>
      </c>
      <c r="Q692" s="183">
        <v>0</v>
      </c>
      <c r="R692" s="183">
        <v>0</v>
      </c>
      <c r="S692" s="183">
        <v>0</v>
      </c>
      <c r="T692" s="183">
        <v>0</v>
      </c>
      <c r="U692" s="16">
        <v>0</v>
      </c>
      <c r="V692" s="16">
        <v>0</v>
      </c>
      <c r="W692" s="16"/>
      <c r="X692" s="16">
        <v>0</v>
      </c>
      <c r="Y692" s="225">
        <v>0</v>
      </c>
      <c r="Z692" s="173">
        <v>0</v>
      </c>
      <c r="AA692" s="225">
        <v>0</v>
      </c>
      <c r="AB692" s="173"/>
      <c r="AC692" s="202"/>
      <c r="AD692" s="202"/>
      <c r="AE692" s="201"/>
      <c r="AF692" s="200"/>
      <c r="AG692" s="201"/>
      <c r="AH692" s="201"/>
      <c r="AI692" s="201"/>
      <c r="AJ692" s="201"/>
      <c r="AK692" s="201"/>
      <c r="AL692" s="201"/>
      <c r="AM692" s="201"/>
      <c r="AN692" s="201"/>
      <c r="AO692" s="242"/>
      <c r="AP692" s="242"/>
    </row>
    <row r="693" spans="2:42" ht="195" customHeight="1" x14ac:dyDescent="0.65">
      <c r="B693" s="203"/>
      <c r="C693" s="203"/>
      <c r="D693" s="200"/>
      <c r="E693" s="198"/>
      <c r="F693" s="204" t="s">
        <v>193</v>
      </c>
      <c r="G693" s="182">
        <v>0</v>
      </c>
      <c r="H693" s="182">
        <v>0</v>
      </c>
      <c r="I693" s="183">
        <v>0</v>
      </c>
      <c r="J693" s="183">
        <v>0</v>
      </c>
      <c r="K693" s="183">
        <v>0</v>
      </c>
      <c r="L693" s="183">
        <v>0</v>
      </c>
      <c r="M693" s="183">
        <v>0</v>
      </c>
      <c r="N693" s="183">
        <v>0</v>
      </c>
      <c r="O693" s="183">
        <v>0</v>
      </c>
      <c r="P693" s="183">
        <v>0</v>
      </c>
      <c r="Q693" s="183">
        <v>0</v>
      </c>
      <c r="R693" s="183">
        <v>0</v>
      </c>
      <c r="S693" s="183">
        <v>0</v>
      </c>
      <c r="T693" s="183">
        <v>0</v>
      </c>
      <c r="U693" s="16">
        <v>0</v>
      </c>
      <c r="V693" s="16">
        <v>0</v>
      </c>
      <c r="W693" s="16">
        <v>0</v>
      </c>
      <c r="X693" s="16">
        <v>0</v>
      </c>
      <c r="Y693" s="225">
        <v>0</v>
      </c>
      <c r="Z693" s="173">
        <v>0</v>
      </c>
      <c r="AA693" s="225">
        <v>0</v>
      </c>
      <c r="AB693" s="173"/>
      <c r="AC693" s="202"/>
      <c r="AD693" s="202"/>
      <c r="AE693" s="201"/>
      <c r="AF693" s="200"/>
      <c r="AG693" s="201"/>
      <c r="AH693" s="201"/>
      <c r="AI693" s="201"/>
      <c r="AJ693" s="201"/>
      <c r="AK693" s="201"/>
      <c r="AL693" s="201"/>
      <c r="AM693" s="201"/>
      <c r="AN693" s="201"/>
      <c r="AO693" s="242"/>
      <c r="AP693" s="242"/>
    </row>
    <row r="694" spans="2:42" ht="195" customHeight="1" x14ac:dyDescent="0.65">
      <c r="B694" s="203"/>
      <c r="C694" s="275" t="s">
        <v>257</v>
      </c>
      <c r="D694" s="199"/>
      <c r="E694" s="197"/>
      <c r="F694" s="204" t="s">
        <v>4</v>
      </c>
      <c r="G694" s="182">
        <v>0</v>
      </c>
      <c r="H694" s="182">
        <v>0</v>
      </c>
      <c r="I694" s="183">
        <v>0</v>
      </c>
      <c r="J694" s="183">
        <v>0</v>
      </c>
      <c r="K694" s="183">
        <v>0</v>
      </c>
      <c r="L694" s="183">
        <v>0</v>
      </c>
      <c r="M694" s="183">
        <v>0</v>
      </c>
      <c r="N694" s="183">
        <v>0</v>
      </c>
      <c r="O694" s="183">
        <v>0</v>
      </c>
      <c r="P694" s="183">
        <v>0</v>
      </c>
      <c r="Q694" s="183">
        <v>0</v>
      </c>
      <c r="R694" s="183">
        <v>0</v>
      </c>
      <c r="S694" s="183">
        <v>0</v>
      </c>
      <c r="T694" s="183">
        <v>0</v>
      </c>
      <c r="U694" s="16">
        <v>0</v>
      </c>
      <c r="V694" s="16">
        <v>0</v>
      </c>
      <c r="W694" s="16">
        <v>0</v>
      </c>
      <c r="X694" s="16">
        <v>0</v>
      </c>
      <c r="Y694" s="228">
        <v>149130.23999999999</v>
      </c>
      <c r="Z694" s="172"/>
      <c r="AA694" s="228">
        <v>149130.23999999999</v>
      </c>
      <c r="AB694" s="173"/>
      <c r="AC694" s="187" t="s">
        <v>5</v>
      </c>
      <c r="AD694" s="187" t="s">
        <v>5</v>
      </c>
      <c r="AE694" s="117" t="s">
        <v>5</v>
      </c>
      <c r="AF694" s="191" t="s">
        <v>5</v>
      </c>
      <c r="AG694" s="117" t="s">
        <v>5</v>
      </c>
      <c r="AH694" s="117" t="s">
        <v>5</v>
      </c>
      <c r="AI694" s="117" t="s">
        <v>5</v>
      </c>
      <c r="AJ694" s="117" t="s">
        <v>5</v>
      </c>
      <c r="AK694" s="117" t="s">
        <v>5</v>
      </c>
      <c r="AL694" s="117" t="s">
        <v>5</v>
      </c>
      <c r="AM694" s="117" t="s">
        <v>5</v>
      </c>
      <c r="AN694" s="117" t="s">
        <v>5</v>
      </c>
      <c r="AO694" s="271" t="s">
        <v>5</v>
      </c>
      <c r="AP694" s="271" t="s">
        <v>5</v>
      </c>
    </row>
    <row r="695" spans="2:42" ht="195" customHeight="1" x14ac:dyDescent="0.65">
      <c r="B695" s="203"/>
      <c r="C695" s="276"/>
      <c r="D695" s="200"/>
      <c r="E695" s="198"/>
      <c r="F695" s="204" t="s">
        <v>13</v>
      </c>
      <c r="G695" s="182">
        <v>0</v>
      </c>
      <c r="H695" s="182">
        <v>0</v>
      </c>
      <c r="I695" s="183">
        <v>0</v>
      </c>
      <c r="J695" s="183">
        <v>0</v>
      </c>
      <c r="K695" s="183">
        <v>0</v>
      </c>
      <c r="L695" s="183">
        <v>0</v>
      </c>
      <c r="M695" s="183">
        <v>0</v>
      </c>
      <c r="N695" s="183">
        <v>0</v>
      </c>
      <c r="O695" s="183">
        <v>0</v>
      </c>
      <c r="P695" s="183">
        <v>0</v>
      </c>
      <c r="Q695" s="183">
        <v>0</v>
      </c>
      <c r="R695" s="183">
        <v>0</v>
      </c>
      <c r="S695" s="183">
        <v>0</v>
      </c>
      <c r="T695" s="183">
        <v>0</v>
      </c>
      <c r="U695" s="16">
        <v>0</v>
      </c>
      <c r="V695" s="16">
        <v>0</v>
      </c>
      <c r="W695" s="16">
        <v>0</v>
      </c>
      <c r="X695" s="16">
        <v>0</v>
      </c>
      <c r="Y695" s="170"/>
      <c r="Z695" s="172">
        <v>0</v>
      </c>
      <c r="AA695" s="170"/>
      <c r="AB695" s="173"/>
      <c r="AC695" s="202"/>
      <c r="AD695" s="202"/>
      <c r="AE695" s="201"/>
      <c r="AF695" s="200"/>
      <c r="AG695" s="201"/>
      <c r="AH695" s="201"/>
      <c r="AI695" s="201"/>
      <c r="AJ695" s="201"/>
      <c r="AK695" s="201"/>
      <c r="AL695" s="201"/>
      <c r="AM695" s="201"/>
      <c r="AN695" s="201"/>
      <c r="AO695" s="242"/>
      <c r="AP695" s="242"/>
    </row>
    <row r="696" spans="2:42" ht="195" customHeight="1" x14ac:dyDescent="0.65">
      <c r="B696" s="203"/>
      <c r="C696" s="276"/>
      <c r="D696" s="200"/>
      <c r="E696" s="198"/>
      <c r="F696" s="204" t="s">
        <v>14</v>
      </c>
      <c r="G696" s="182">
        <v>0</v>
      </c>
      <c r="H696" s="182">
        <v>0</v>
      </c>
      <c r="I696" s="183">
        <v>0</v>
      </c>
      <c r="J696" s="183">
        <v>0</v>
      </c>
      <c r="K696" s="183">
        <v>0</v>
      </c>
      <c r="L696" s="183">
        <v>0</v>
      </c>
      <c r="M696" s="183">
        <v>0</v>
      </c>
      <c r="N696" s="183">
        <v>0</v>
      </c>
      <c r="O696" s="183">
        <v>0</v>
      </c>
      <c r="P696" s="183">
        <v>0</v>
      </c>
      <c r="Q696" s="183">
        <v>0</v>
      </c>
      <c r="R696" s="183">
        <v>0</v>
      </c>
      <c r="S696" s="183">
        <v>0</v>
      </c>
      <c r="T696" s="183">
        <v>0</v>
      </c>
      <c r="U696" s="16">
        <v>0</v>
      </c>
      <c r="V696" s="16">
        <v>0</v>
      </c>
      <c r="W696" s="16">
        <v>0</v>
      </c>
      <c r="X696" s="16">
        <v>0</v>
      </c>
      <c r="Y696" s="225"/>
      <c r="Z696" s="173"/>
      <c r="AA696" s="225"/>
      <c r="AB696" s="173"/>
      <c r="AC696" s="202"/>
      <c r="AD696" s="202"/>
      <c r="AE696" s="201"/>
      <c r="AF696" s="200"/>
      <c r="AG696" s="201"/>
      <c r="AH696" s="201"/>
      <c r="AI696" s="201"/>
      <c r="AJ696" s="201"/>
      <c r="AK696" s="201"/>
      <c r="AL696" s="201"/>
      <c r="AM696" s="201"/>
      <c r="AN696" s="201"/>
      <c r="AO696" s="242"/>
      <c r="AP696" s="242"/>
    </row>
    <row r="697" spans="2:42" ht="195" customHeight="1" x14ac:dyDescent="0.65">
      <c r="B697" s="203"/>
      <c r="C697" s="203"/>
      <c r="D697" s="200"/>
      <c r="E697" s="198"/>
      <c r="F697" s="204" t="s">
        <v>15</v>
      </c>
      <c r="G697" s="182">
        <v>0</v>
      </c>
      <c r="H697" s="182">
        <v>0</v>
      </c>
      <c r="I697" s="183">
        <v>0</v>
      </c>
      <c r="J697" s="183">
        <v>0</v>
      </c>
      <c r="K697" s="183">
        <v>0</v>
      </c>
      <c r="L697" s="183">
        <v>0</v>
      </c>
      <c r="M697" s="183">
        <v>0</v>
      </c>
      <c r="N697" s="183">
        <v>0</v>
      </c>
      <c r="O697" s="183">
        <v>0</v>
      </c>
      <c r="P697" s="183">
        <v>0</v>
      </c>
      <c r="Q697" s="183">
        <v>0</v>
      </c>
      <c r="R697" s="183">
        <v>0</v>
      </c>
      <c r="S697" s="183">
        <v>0</v>
      </c>
      <c r="T697" s="183">
        <v>0</v>
      </c>
      <c r="U697" s="16">
        <v>0</v>
      </c>
      <c r="V697" s="16">
        <v>0</v>
      </c>
      <c r="W697" s="16">
        <v>0</v>
      </c>
      <c r="X697" s="16">
        <v>0</v>
      </c>
      <c r="Y697" s="225">
        <v>149130.23999999999</v>
      </c>
      <c r="Z697" s="173"/>
      <c r="AA697" s="225">
        <v>149130.23999999999</v>
      </c>
      <c r="AB697" s="173"/>
      <c r="AC697" s="202"/>
      <c r="AD697" s="202"/>
      <c r="AE697" s="201"/>
      <c r="AF697" s="200"/>
      <c r="AG697" s="201"/>
      <c r="AH697" s="201"/>
      <c r="AI697" s="201"/>
      <c r="AJ697" s="201"/>
      <c r="AK697" s="201"/>
      <c r="AL697" s="201"/>
      <c r="AM697" s="201"/>
      <c r="AN697" s="201"/>
      <c r="AO697" s="242"/>
      <c r="AP697" s="242"/>
    </row>
    <row r="698" spans="2:42" ht="195" customHeight="1" x14ac:dyDescent="0.65">
      <c r="B698" s="203"/>
      <c r="C698" s="203"/>
      <c r="D698" s="200"/>
      <c r="E698" s="198"/>
      <c r="F698" s="204" t="s">
        <v>189</v>
      </c>
      <c r="G698" s="182">
        <v>0</v>
      </c>
      <c r="H698" s="182">
        <v>0</v>
      </c>
      <c r="I698" s="183">
        <v>0</v>
      </c>
      <c r="J698" s="183">
        <v>0</v>
      </c>
      <c r="K698" s="183">
        <v>0</v>
      </c>
      <c r="L698" s="183">
        <v>0</v>
      </c>
      <c r="M698" s="183">
        <v>0</v>
      </c>
      <c r="N698" s="183">
        <v>0</v>
      </c>
      <c r="O698" s="183">
        <v>0</v>
      </c>
      <c r="P698" s="183">
        <v>0</v>
      </c>
      <c r="Q698" s="183">
        <v>0</v>
      </c>
      <c r="R698" s="183">
        <v>0</v>
      </c>
      <c r="S698" s="183">
        <v>0</v>
      </c>
      <c r="T698" s="183">
        <v>0</v>
      </c>
      <c r="U698" s="16">
        <v>0</v>
      </c>
      <c r="V698" s="16">
        <v>0</v>
      </c>
      <c r="W698" s="16">
        <v>0</v>
      </c>
      <c r="X698" s="16">
        <v>0</v>
      </c>
      <c r="Y698" s="225"/>
      <c r="Z698" s="173"/>
      <c r="AA698" s="225"/>
      <c r="AB698" s="173"/>
      <c r="AC698" s="202"/>
      <c r="AD698" s="202"/>
      <c r="AE698" s="201"/>
      <c r="AF698" s="200"/>
      <c r="AG698" s="201"/>
      <c r="AH698" s="201"/>
      <c r="AI698" s="201"/>
      <c r="AJ698" s="201"/>
      <c r="AK698" s="201"/>
      <c r="AL698" s="201"/>
      <c r="AM698" s="201"/>
      <c r="AN698" s="201"/>
      <c r="AO698" s="242"/>
      <c r="AP698" s="242"/>
    </row>
    <row r="699" spans="2:42" ht="195" customHeight="1" x14ac:dyDescent="0.65">
      <c r="B699" s="203"/>
      <c r="C699" s="203"/>
      <c r="D699" s="200"/>
      <c r="E699" s="198"/>
      <c r="F699" s="204" t="s">
        <v>190</v>
      </c>
      <c r="G699" s="182">
        <v>0</v>
      </c>
      <c r="H699" s="182">
        <v>0</v>
      </c>
      <c r="I699" s="183">
        <v>0</v>
      </c>
      <c r="J699" s="183">
        <v>0</v>
      </c>
      <c r="K699" s="183">
        <v>0</v>
      </c>
      <c r="L699" s="183">
        <v>0</v>
      </c>
      <c r="M699" s="183">
        <v>0</v>
      </c>
      <c r="N699" s="183">
        <v>0</v>
      </c>
      <c r="O699" s="183">
        <v>0</v>
      </c>
      <c r="P699" s="183">
        <v>0</v>
      </c>
      <c r="Q699" s="183">
        <v>0</v>
      </c>
      <c r="R699" s="183">
        <v>0</v>
      </c>
      <c r="S699" s="183">
        <v>0</v>
      </c>
      <c r="T699" s="183">
        <v>0</v>
      </c>
      <c r="U699" s="16">
        <v>0</v>
      </c>
      <c r="V699" s="16">
        <v>0</v>
      </c>
      <c r="W699" s="16">
        <v>0</v>
      </c>
      <c r="X699" s="16">
        <v>0</v>
      </c>
      <c r="Y699" s="225"/>
      <c r="Z699" s="173"/>
      <c r="AA699" s="225"/>
      <c r="AB699" s="173"/>
      <c r="AC699" s="202"/>
      <c r="AD699" s="202"/>
      <c r="AE699" s="201"/>
      <c r="AF699" s="200"/>
      <c r="AG699" s="201"/>
      <c r="AH699" s="201"/>
      <c r="AI699" s="201"/>
      <c r="AJ699" s="201"/>
      <c r="AK699" s="201"/>
      <c r="AL699" s="201"/>
      <c r="AM699" s="201"/>
      <c r="AN699" s="201"/>
      <c r="AO699" s="242"/>
      <c r="AP699" s="242"/>
    </row>
    <row r="700" spans="2:42" ht="195" customHeight="1" x14ac:dyDescent="0.65">
      <c r="B700" s="203"/>
      <c r="C700" s="203"/>
      <c r="D700" s="200"/>
      <c r="E700" s="198"/>
      <c r="F700" s="204" t="s">
        <v>191</v>
      </c>
      <c r="G700" s="182">
        <v>0</v>
      </c>
      <c r="H700" s="182">
        <v>0</v>
      </c>
      <c r="I700" s="183">
        <v>0</v>
      </c>
      <c r="J700" s="183">
        <v>0</v>
      </c>
      <c r="K700" s="183">
        <v>0</v>
      </c>
      <c r="L700" s="183">
        <v>0</v>
      </c>
      <c r="M700" s="183">
        <v>0</v>
      </c>
      <c r="N700" s="183">
        <v>0</v>
      </c>
      <c r="O700" s="183">
        <v>0</v>
      </c>
      <c r="P700" s="183">
        <v>0</v>
      </c>
      <c r="Q700" s="183">
        <v>0</v>
      </c>
      <c r="R700" s="183">
        <v>0</v>
      </c>
      <c r="S700" s="183">
        <v>0</v>
      </c>
      <c r="T700" s="183">
        <v>0</v>
      </c>
      <c r="U700" s="16">
        <v>0</v>
      </c>
      <c r="V700" s="16">
        <v>0</v>
      </c>
      <c r="W700" s="16">
        <v>0</v>
      </c>
      <c r="X700" s="16">
        <v>0</v>
      </c>
      <c r="Y700" s="225"/>
      <c r="Z700" s="173"/>
      <c r="AA700" s="225"/>
      <c r="AB700" s="173"/>
      <c r="AC700" s="202"/>
      <c r="AD700" s="202"/>
      <c r="AE700" s="201"/>
      <c r="AF700" s="200"/>
      <c r="AG700" s="201"/>
      <c r="AH700" s="201"/>
      <c r="AI700" s="201"/>
      <c r="AJ700" s="201"/>
      <c r="AK700" s="201"/>
      <c r="AL700" s="201"/>
      <c r="AM700" s="201"/>
      <c r="AN700" s="201"/>
      <c r="AO700" s="242"/>
      <c r="AP700" s="242"/>
    </row>
    <row r="701" spans="2:42" ht="195" customHeight="1" x14ac:dyDescent="0.65">
      <c r="B701" s="203"/>
      <c r="C701" s="203"/>
      <c r="D701" s="200"/>
      <c r="E701" s="198"/>
      <c r="F701" s="204" t="s">
        <v>192</v>
      </c>
      <c r="G701" s="182">
        <v>0</v>
      </c>
      <c r="H701" s="182">
        <v>0</v>
      </c>
      <c r="I701" s="183">
        <v>0</v>
      </c>
      <c r="J701" s="183">
        <v>0</v>
      </c>
      <c r="K701" s="183">
        <v>0</v>
      </c>
      <c r="L701" s="183">
        <v>0</v>
      </c>
      <c r="M701" s="183">
        <v>0</v>
      </c>
      <c r="N701" s="183">
        <v>0</v>
      </c>
      <c r="O701" s="183">
        <v>0</v>
      </c>
      <c r="P701" s="183">
        <v>0</v>
      </c>
      <c r="Q701" s="183">
        <v>0</v>
      </c>
      <c r="R701" s="183">
        <v>0</v>
      </c>
      <c r="S701" s="183">
        <v>0</v>
      </c>
      <c r="T701" s="183">
        <v>0</v>
      </c>
      <c r="U701" s="16">
        <v>0</v>
      </c>
      <c r="V701" s="16">
        <v>0</v>
      </c>
      <c r="W701" s="16">
        <v>0</v>
      </c>
      <c r="X701" s="16">
        <v>0</v>
      </c>
      <c r="Y701" s="225"/>
      <c r="Z701" s="173"/>
      <c r="AA701" s="225"/>
      <c r="AB701" s="173"/>
      <c r="AC701" s="202"/>
      <c r="AD701" s="202"/>
      <c r="AE701" s="201"/>
      <c r="AF701" s="200"/>
      <c r="AG701" s="201"/>
      <c r="AH701" s="201"/>
      <c r="AI701" s="201"/>
      <c r="AJ701" s="201"/>
      <c r="AK701" s="201"/>
      <c r="AL701" s="201"/>
      <c r="AM701" s="201"/>
      <c r="AN701" s="201"/>
      <c r="AO701" s="242"/>
      <c r="AP701" s="242"/>
    </row>
    <row r="702" spans="2:42" ht="195" customHeight="1" x14ac:dyDescent="0.65">
      <c r="B702" s="203"/>
      <c r="C702" s="203"/>
      <c r="D702" s="200"/>
      <c r="E702" s="198"/>
      <c r="F702" s="204" t="s">
        <v>193</v>
      </c>
      <c r="G702" s="182">
        <v>0</v>
      </c>
      <c r="H702" s="182">
        <v>0</v>
      </c>
      <c r="I702" s="183">
        <v>0</v>
      </c>
      <c r="J702" s="183">
        <v>0</v>
      </c>
      <c r="K702" s="183">
        <v>0</v>
      </c>
      <c r="L702" s="183">
        <v>0</v>
      </c>
      <c r="M702" s="183">
        <v>0</v>
      </c>
      <c r="N702" s="183">
        <v>0</v>
      </c>
      <c r="O702" s="183">
        <v>0</v>
      </c>
      <c r="P702" s="183">
        <v>0</v>
      </c>
      <c r="Q702" s="183">
        <v>0</v>
      </c>
      <c r="R702" s="183">
        <v>0</v>
      </c>
      <c r="S702" s="183">
        <v>0</v>
      </c>
      <c r="T702" s="183">
        <v>0</v>
      </c>
      <c r="U702" s="16">
        <v>0</v>
      </c>
      <c r="V702" s="16">
        <v>0</v>
      </c>
      <c r="W702" s="16">
        <v>0</v>
      </c>
      <c r="X702" s="16">
        <v>0</v>
      </c>
      <c r="Y702" s="225"/>
      <c r="Z702" s="173"/>
      <c r="AA702" s="225"/>
      <c r="AB702" s="173"/>
      <c r="AC702" s="202"/>
      <c r="AD702" s="202"/>
      <c r="AE702" s="201"/>
      <c r="AF702" s="200"/>
      <c r="AG702" s="201"/>
      <c r="AH702" s="201"/>
      <c r="AI702" s="201"/>
      <c r="AJ702" s="201"/>
      <c r="AK702" s="201"/>
      <c r="AL702" s="201"/>
      <c r="AM702" s="201"/>
      <c r="AN702" s="201"/>
      <c r="AO702" s="242"/>
      <c r="AP702" s="242"/>
    </row>
    <row r="703" spans="2:42" ht="132.75" customHeight="1" x14ac:dyDescent="0.65">
      <c r="B703" s="203"/>
      <c r="C703" s="275" t="s">
        <v>258</v>
      </c>
      <c r="D703" s="199"/>
      <c r="E703" s="197"/>
      <c r="F703" s="204" t="s">
        <v>4</v>
      </c>
      <c r="G703" s="182">
        <v>0</v>
      </c>
      <c r="H703" s="182">
        <v>0</v>
      </c>
      <c r="I703" s="183">
        <v>0</v>
      </c>
      <c r="J703" s="183">
        <v>0</v>
      </c>
      <c r="K703" s="183">
        <v>0</v>
      </c>
      <c r="L703" s="183">
        <v>0</v>
      </c>
      <c r="M703" s="183">
        <v>0</v>
      </c>
      <c r="N703" s="183">
        <v>0</v>
      </c>
      <c r="O703" s="183">
        <v>0</v>
      </c>
      <c r="P703" s="183">
        <v>0</v>
      </c>
      <c r="Q703" s="183">
        <v>0</v>
      </c>
      <c r="R703" s="183">
        <v>0</v>
      </c>
      <c r="S703" s="183">
        <v>0</v>
      </c>
      <c r="T703" s="183">
        <v>0</v>
      </c>
      <c r="U703" s="16">
        <v>0</v>
      </c>
      <c r="V703" s="16">
        <v>0</v>
      </c>
      <c r="W703" s="16">
        <v>0</v>
      </c>
      <c r="X703" s="16">
        <v>0</v>
      </c>
      <c r="Y703" s="229">
        <v>104967.18</v>
      </c>
      <c r="Z703" s="173">
        <v>104967.18</v>
      </c>
      <c r="AA703" s="225">
        <v>0</v>
      </c>
      <c r="AB703" s="173">
        <v>104967.18</v>
      </c>
      <c r="AC703" s="187" t="s">
        <v>5</v>
      </c>
      <c r="AD703" s="187" t="s">
        <v>5</v>
      </c>
      <c r="AE703" s="117" t="s">
        <v>5</v>
      </c>
      <c r="AF703" s="191" t="s">
        <v>5</v>
      </c>
      <c r="AG703" s="117" t="s">
        <v>5</v>
      </c>
      <c r="AH703" s="117" t="s">
        <v>5</v>
      </c>
      <c r="AI703" s="117" t="s">
        <v>5</v>
      </c>
      <c r="AJ703" s="117" t="s">
        <v>5</v>
      </c>
      <c r="AK703" s="117" t="s">
        <v>5</v>
      </c>
      <c r="AL703" s="117" t="s">
        <v>5</v>
      </c>
      <c r="AM703" s="117" t="s">
        <v>5</v>
      </c>
      <c r="AN703" s="117" t="s">
        <v>5</v>
      </c>
      <c r="AO703" s="271" t="s">
        <v>5</v>
      </c>
      <c r="AP703" s="271" t="s">
        <v>5</v>
      </c>
    </row>
    <row r="704" spans="2:42" ht="195" customHeight="1" x14ac:dyDescent="0.65">
      <c r="B704" s="203"/>
      <c r="C704" s="276"/>
      <c r="D704" s="200"/>
      <c r="E704" s="198"/>
      <c r="F704" s="204" t="s">
        <v>13</v>
      </c>
      <c r="G704" s="182">
        <v>0</v>
      </c>
      <c r="H704" s="182">
        <v>0</v>
      </c>
      <c r="I704" s="183">
        <v>0</v>
      </c>
      <c r="J704" s="183">
        <v>0</v>
      </c>
      <c r="K704" s="183">
        <v>0</v>
      </c>
      <c r="L704" s="183">
        <v>0</v>
      </c>
      <c r="M704" s="183">
        <v>0</v>
      </c>
      <c r="N704" s="183">
        <v>0</v>
      </c>
      <c r="O704" s="183">
        <v>0</v>
      </c>
      <c r="P704" s="183">
        <v>0</v>
      </c>
      <c r="Q704" s="183">
        <v>0</v>
      </c>
      <c r="R704" s="183">
        <v>0</v>
      </c>
      <c r="S704" s="183">
        <v>0</v>
      </c>
      <c r="T704" s="183">
        <v>0</v>
      </c>
      <c r="U704" s="16">
        <v>0</v>
      </c>
      <c r="V704" s="16">
        <v>0</v>
      </c>
      <c r="W704" s="16">
        <v>0</v>
      </c>
      <c r="X704" s="16">
        <v>0</v>
      </c>
      <c r="Y704" s="225"/>
      <c r="Z704" s="173"/>
      <c r="AA704" s="225"/>
      <c r="AB704" s="173"/>
      <c r="AC704" s="202"/>
      <c r="AD704" s="202"/>
      <c r="AE704" s="201"/>
      <c r="AF704" s="200"/>
      <c r="AG704" s="201"/>
      <c r="AH704" s="201"/>
      <c r="AI704" s="201"/>
      <c r="AJ704" s="201"/>
      <c r="AK704" s="201"/>
      <c r="AL704" s="201"/>
      <c r="AM704" s="201"/>
      <c r="AN704" s="201"/>
      <c r="AO704" s="242"/>
      <c r="AP704" s="242"/>
    </row>
    <row r="705" spans="2:42" ht="142.5" customHeight="1" x14ac:dyDescent="0.65">
      <c r="B705" s="203"/>
      <c r="C705" s="276"/>
      <c r="D705" s="200"/>
      <c r="E705" s="198"/>
      <c r="F705" s="204" t="s">
        <v>14</v>
      </c>
      <c r="G705" s="182">
        <v>0</v>
      </c>
      <c r="H705" s="182">
        <v>0</v>
      </c>
      <c r="I705" s="183">
        <v>0</v>
      </c>
      <c r="J705" s="183">
        <v>0</v>
      </c>
      <c r="K705" s="183">
        <v>0</v>
      </c>
      <c r="L705" s="183">
        <v>0</v>
      </c>
      <c r="M705" s="183">
        <v>0</v>
      </c>
      <c r="N705" s="183">
        <v>0</v>
      </c>
      <c r="O705" s="183">
        <v>0</v>
      </c>
      <c r="P705" s="183">
        <v>0</v>
      </c>
      <c r="Q705" s="183">
        <v>0</v>
      </c>
      <c r="R705" s="183">
        <v>0</v>
      </c>
      <c r="S705" s="183">
        <v>0</v>
      </c>
      <c r="T705" s="183">
        <v>0</v>
      </c>
      <c r="U705" s="16">
        <v>0</v>
      </c>
      <c r="V705" s="16">
        <v>0</v>
      </c>
      <c r="W705" s="16">
        <v>0</v>
      </c>
      <c r="X705" s="16">
        <v>0</v>
      </c>
      <c r="Y705" s="225"/>
      <c r="Z705" s="173"/>
      <c r="AA705" s="225"/>
      <c r="AB705" s="173"/>
      <c r="AC705" s="202"/>
      <c r="AD705" s="202"/>
      <c r="AE705" s="201"/>
      <c r="AF705" s="200"/>
      <c r="AG705" s="201"/>
      <c r="AH705" s="201"/>
      <c r="AI705" s="201"/>
      <c r="AJ705" s="201"/>
      <c r="AK705" s="201"/>
      <c r="AL705" s="201"/>
      <c r="AM705" s="201"/>
      <c r="AN705" s="201"/>
      <c r="AO705" s="242"/>
      <c r="AP705" s="242"/>
    </row>
    <row r="706" spans="2:42" ht="240" customHeight="1" x14ac:dyDescent="0.65">
      <c r="B706" s="203"/>
      <c r="C706" s="276"/>
      <c r="D706" s="200"/>
      <c r="E706" s="198"/>
      <c r="F706" s="204" t="s">
        <v>15</v>
      </c>
      <c r="G706" s="182">
        <v>0</v>
      </c>
      <c r="H706" s="182">
        <v>0</v>
      </c>
      <c r="I706" s="183">
        <v>0</v>
      </c>
      <c r="J706" s="183">
        <v>0</v>
      </c>
      <c r="K706" s="183">
        <v>0</v>
      </c>
      <c r="L706" s="183">
        <v>0</v>
      </c>
      <c r="M706" s="183">
        <v>0</v>
      </c>
      <c r="N706" s="183">
        <v>0</v>
      </c>
      <c r="O706" s="183">
        <v>0</v>
      </c>
      <c r="P706" s="183">
        <v>0</v>
      </c>
      <c r="Q706" s="183">
        <v>0</v>
      </c>
      <c r="R706" s="183">
        <v>0</v>
      </c>
      <c r="S706" s="183">
        <v>0</v>
      </c>
      <c r="T706" s="183">
        <v>0</v>
      </c>
      <c r="U706" s="16">
        <v>0</v>
      </c>
      <c r="V706" s="16">
        <v>0</v>
      </c>
      <c r="W706" s="16">
        <v>0</v>
      </c>
      <c r="X706" s="16">
        <v>0</v>
      </c>
      <c r="Y706" s="229">
        <v>104967.18</v>
      </c>
      <c r="Z706" s="173">
        <v>104967.18</v>
      </c>
      <c r="AA706" s="225">
        <v>0</v>
      </c>
      <c r="AB706" s="173">
        <v>104967.18</v>
      </c>
      <c r="AC706" s="202"/>
      <c r="AD706" s="202"/>
      <c r="AE706" s="201"/>
      <c r="AF706" s="200"/>
      <c r="AG706" s="201"/>
      <c r="AH706" s="201"/>
      <c r="AI706" s="201"/>
      <c r="AJ706" s="201"/>
      <c r="AK706" s="201"/>
      <c r="AL706" s="201"/>
      <c r="AM706" s="201"/>
      <c r="AN706" s="201"/>
      <c r="AO706" s="242"/>
      <c r="AP706" s="242"/>
    </row>
    <row r="707" spans="2:42" ht="195" customHeight="1" x14ac:dyDescent="0.65">
      <c r="B707" s="203"/>
      <c r="C707" s="276"/>
      <c r="D707" s="200"/>
      <c r="E707" s="198"/>
      <c r="F707" s="204" t="s">
        <v>189</v>
      </c>
      <c r="G707" s="182">
        <v>0</v>
      </c>
      <c r="H707" s="182">
        <v>0</v>
      </c>
      <c r="I707" s="183">
        <v>0</v>
      </c>
      <c r="J707" s="183">
        <v>0</v>
      </c>
      <c r="K707" s="183">
        <v>0</v>
      </c>
      <c r="L707" s="183">
        <v>0</v>
      </c>
      <c r="M707" s="183">
        <v>0</v>
      </c>
      <c r="N707" s="183">
        <v>0</v>
      </c>
      <c r="O707" s="183">
        <v>0</v>
      </c>
      <c r="P707" s="183">
        <v>0</v>
      </c>
      <c r="Q707" s="183">
        <v>0</v>
      </c>
      <c r="R707" s="183">
        <v>0</v>
      </c>
      <c r="S707" s="183">
        <v>0</v>
      </c>
      <c r="T707" s="183">
        <v>0</v>
      </c>
      <c r="U707" s="16">
        <v>0</v>
      </c>
      <c r="V707" s="16">
        <v>0</v>
      </c>
      <c r="W707" s="16">
        <v>0</v>
      </c>
      <c r="X707" s="16">
        <v>0</v>
      </c>
      <c r="Y707" s="225"/>
      <c r="Z707" s="173"/>
      <c r="AA707" s="225"/>
      <c r="AB707" s="173"/>
      <c r="AC707" s="202"/>
      <c r="AD707" s="202"/>
      <c r="AE707" s="201"/>
      <c r="AF707" s="200"/>
      <c r="AG707" s="201"/>
      <c r="AH707" s="201"/>
      <c r="AI707" s="201"/>
      <c r="AJ707" s="201"/>
      <c r="AK707" s="201"/>
      <c r="AL707" s="201"/>
      <c r="AM707" s="201"/>
      <c r="AN707" s="201"/>
      <c r="AO707" s="242"/>
      <c r="AP707" s="242"/>
    </row>
    <row r="708" spans="2:42" ht="142.5" customHeight="1" x14ac:dyDescent="0.65">
      <c r="B708" s="203"/>
      <c r="C708" s="203"/>
      <c r="D708" s="200"/>
      <c r="E708" s="198"/>
      <c r="F708" s="204" t="s">
        <v>190</v>
      </c>
      <c r="G708" s="182">
        <v>0</v>
      </c>
      <c r="H708" s="182">
        <v>0</v>
      </c>
      <c r="I708" s="183">
        <v>0</v>
      </c>
      <c r="J708" s="183">
        <v>0</v>
      </c>
      <c r="K708" s="183">
        <v>0</v>
      </c>
      <c r="L708" s="183">
        <v>0</v>
      </c>
      <c r="M708" s="183">
        <v>0</v>
      </c>
      <c r="N708" s="183">
        <v>0</v>
      </c>
      <c r="O708" s="183">
        <v>0</v>
      </c>
      <c r="P708" s="183">
        <v>0</v>
      </c>
      <c r="Q708" s="183">
        <v>0</v>
      </c>
      <c r="R708" s="183">
        <v>0</v>
      </c>
      <c r="S708" s="183">
        <v>0</v>
      </c>
      <c r="T708" s="183">
        <v>0</v>
      </c>
      <c r="U708" s="16">
        <v>0</v>
      </c>
      <c r="V708" s="16">
        <v>0</v>
      </c>
      <c r="W708" s="16">
        <v>0</v>
      </c>
      <c r="X708" s="16">
        <v>0</v>
      </c>
      <c r="Y708" s="225"/>
      <c r="Z708" s="173"/>
      <c r="AA708" s="225"/>
      <c r="AB708" s="173"/>
      <c r="AC708" s="202"/>
      <c r="AD708" s="202"/>
      <c r="AE708" s="201"/>
      <c r="AF708" s="200"/>
      <c r="AG708" s="201"/>
      <c r="AH708" s="201"/>
      <c r="AI708" s="201"/>
      <c r="AJ708" s="201"/>
      <c r="AK708" s="201"/>
      <c r="AL708" s="201"/>
      <c r="AM708" s="201"/>
      <c r="AN708" s="201"/>
      <c r="AO708" s="242"/>
      <c r="AP708" s="242"/>
    </row>
    <row r="709" spans="2:42" ht="162.75" customHeight="1" x14ac:dyDescent="0.65">
      <c r="B709" s="203"/>
      <c r="C709" s="203"/>
      <c r="D709" s="200"/>
      <c r="E709" s="198"/>
      <c r="F709" s="204" t="s">
        <v>191</v>
      </c>
      <c r="G709" s="182">
        <v>0</v>
      </c>
      <c r="H709" s="182">
        <v>0</v>
      </c>
      <c r="I709" s="183">
        <v>0</v>
      </c>
      <c r="J709" s="183">
        <v>0</v>
      </c>
      <c r="K709" s="183">
        <v>0</v>
      </c>
      <c r="L709" s="183">
        <v>0</v>
      </c>
      <c r="M709" s="183">
        <v>0</v>
      </c>
      <c r="N709" s="183">
        <v>0</v>
      </c>
      <c r="O709" s="183">
        <v>0</v>
      </c>
      <c r="P709" s="183">
        <v>0</v>
      </c>
      <c r="Q709" s="183">
        <v>0</v>
      </c>
      <c r="R709" s="183">
        <v>0</v>
      </c>
      <c r="S709" s="183">
        <v>0</v>
      </c>
      <c r="T709" s="183">
        <v>0</v>
      </c>
      <c r="U709" s="16">
        <v>0</v>
      </c>
      <c r="V709" s="16">
        <v>0</v>
      </c>
      <c r="W709" s="16">
        <v>0</v>
      </c>
      <c r="X709" s="16">
        <v>0</v>
      </c>
      <c r="Y709" s="225"/>
      <c r="Z709" s="173"/>
      <c r="AA709" s="225"/>
      <c r="AB709" s="173"/>
      <c r="AC709" s="202"/>
      <c r="AD709" s="202"/>
      <c r="AE709" s="201"/>
      <c r="AF709" s="200"/>
      <c r="AG709" s="201"/>
      <c r="AH709" s="201"/>
      <c r="AI709" s="201"/>
      <c r="AJ709" s="201"/>
      <c r="AK709" s="201"/>
      <c r="AL709" s="201"/>
      <c r="AM709" s="201"/>
      <c r="AN709" s="201"/>
      <c r="AO709" s="242"/>
      <c r="AP709" s="242"/>
    </row>
    <row r="710" spans="2:42" ht="195" customHeight="1" x14ac:dyDescent="0.65">
      <c r="B710" s="203"/>
      <c r="C710" s="203"/>
      <c r="D710" s="200"/>
      <c r="E710" s="198"/>
      <c r="F710" s="204" t="s">
        <v>192</v>
      </c>
      <c r="G710" s="182">
        <v>0</v>
      </c>
      <c r="H710" s="182">
        <v>0</v>
      </c>
      <c r="I710" s="183">
        <v>0</v>
      </c>
      <c r="J710" s="183">
        <v>0</v>
      </c>
      <c r="K710" s="183">
        <v>0</v>
      </c>
      <c r="L710" s="183">
        <v>0</v>
      </c>
      <c r="M710" s="183">
        <v>0</v>
      </c>
      <c r="N710" s="183">
        <v>0</v>
      </c>
      <c r="O710" s="183">
        <v>0</v>
      </c>
      <c r="P710" s="183">
        <v>0</v>
      </c>
      <c r="Q710" s="183">
        <v>0</v>
      </c>
      <c r="R710" s="183">
        <v>0</v>
      </c>
      <c r="S710" s="183">
        <v>0</v>
      </c>
      <c r="T710" s="183">
        <v>0</v>
      </c>
      <c r="U710" s="16">
        <v>0</v>
      </c>
      <c r="V710" s="16">
        <v>0</v>
      </c>
      <c r="W710" s="16">
        <v>0</v>
      </c>
      <c r="X710" s="16">
        <v>0</v>
      </c>
      <c r="Y710" s="225"/>
      <c r="Z710" s="173"/>
      <c r="AA710" s="225"/>
      <c r="AB710" s="173"/>
      <c r="AC710" s="202"/>
      <c r="AD710" s="202"/>
      <c r="AE710" s="201"/>
      <c r="AF710" s="200"/>
      <c r="AG710" s="201"/>
      <c r="AH710" s="201"/>
      <c r="AI710" s="201"/>
      <c r="AJ710" s="201"/>
      <c r="AK710" s="201"/>
      <c r="AL710" s="201"/>
      <c r="AM710" s="201"/>
      <c r="AN710" s="201"/>
      <c r="AO710" s="242"/>
      <c r="AP710" s="242"/>
    </row>
    <row r="711" spans="2:42" ht="195" customHeight="1" x14ac:dyDescent="0.65">
      <c r="B711" s="203"/>
      <c r="C711" s="203"/>
      <c r="D711" s="200"/>
      <c r="E711" s="198"/>
      <c r="F711" s="221" t="s">
        <v>193</v>
      </c>
      <c r="G711" s="182">
        <v>0</v>
      </c>
      <c r="H711" s="182">
        <v>0</v>
      </c>
      <c r="I711" s="183">
        <v>0</v>
      </c>
      <c r="J711" s="183">
        <v>0</v>
      </c>
      <c r="K711" s="183">
        <v>0</v>
      </c>
      <c r="L711" s="183">
        <v>0</v>
      </c>
      <c r="M711" s="183">
        <v>0</v>
      </c>
      <c r="N711" s="183">
        <v>0</v>
      </c>
      <c r="O711" s="183">
        <v>0</v>
      </c>
      <c r="P711" s="183">
        <v>0</v>
      </c>
      <c r="Q711" s="183">
        <v>0</v>
      </c>
      <c r="R711" s="183">
        <v>0</v>
      </c>
      <c r="S711" s="183">
        <v>0</v>
      </c>
      <c r="T711" s="183">
        <v>0</v>
      </c>
      <c r="U711" s="16">
        <v>0</v>
      </c>
      <c r="V711" s="16">
        <v>0</v>
      </c>
      <c r="W711" s="16">
        <v>0</v>
      </c>
      <c r="X711" s="16">
        <v>0</v>
      </c>
      <c r="Y711" s="225"/>
      <c r="Z711" s="173"/>
      <c r="AA711" s="225"/>
      <c r="AB711" s="173"/>
      <c r="AC711" s="202"/>
      <c r="AD711" s="202"/>
      <c r="AE711" s="201"/>
      <c r="AF711" s="200"/>
      <c r="AG711" s="201"/>
      <c r="AH711" s="201"/>
      <c r="AI711" s="201"/>
      <c r="AJ711" s="201"/>
      <c r="AK711" s="201"/>
      <c r="AL711" s="201"/>
      <c r="AM711" s="201"/>
      <c r="AN711" s="201"/>
      <c r="AO711" s="242"/>
      <c r="AP711" s="242"/>
    </row>
    <row r="712" spans="2:42" ht="120" customHeight="1" x14ac:dyDescent="0.65">
      <c r="B712" s="222"/>
      <c r="C712" s="275" t="s">
        <v>302</v>
      </c>
      <c r="D712" s="215">
        <v>502</v>
      </c>
      <c r="E712" s="217" t="s">
        <v>303</v>
      </c>
      <c r="F712" s="224" t="s">
        <v>4</v>
      </c>
      <c r="G712" s="182">
        <v>0</v>
      </c>
      <c r="H712" s="182">
        <v>0</v>
      </c>
      <c r="I712" s="183">
        <v>0</v>
      </c>
      <c r="J712" s="183">
        <v>0</v>
      </c>
      <c r="K712" s="183">
        <v>0</v>
      </c>
      <c r="L712" s="183">
        <v>0</v>
      </c>
      <c r="M712" s="183">
        <v>0</v>
      </c>
      <c r="N712" s="183">
        <v>0</v>
      </c>
      <c r="O712" s="183">
        <v>0</v>
      </c>
      <c r="P712" s="183">
        <v>0</v>
      </c>
      <c r="Q712" s="183">
        <v>0</v>
      </c>
      <c r="R712" s="183">
        <v>0</v>
      </c>
      <c r="S712" s="183">
        <v>0</v>
      </c>
      <c r="T712" s="183">
        <v>0</v>
      </c>
      <c r="U712" s="16">
        <v>0</v>
      </c>
      <c r="V712" s="16">
        <v>0</v>
      </c>
      <c r="W712" s="16">
        <v>0</v>
      </c>
      <c r="X712" s="16"/>
      <c r="Y712" s="228">
        <v>48712.800000000003</v>
      </c>
      <c r="Z712" s="172">
        <v>0</v>
      </c>
      <c r="AA712" s="228">
        <v>48712.800000000003</v>
      </c>
      <c r="AB712" s="173"/>
      <c r="AC712" s="187" t="s">
        <v>5</v>
      </c>
      <c r="AD712" s="187" t="s">
        <v>5</v>
      </c>
      <c r="AE712" s="117" t="s">
        <v>5</v>
      </c>
      <c r="AF712" s="191" t="s">
        <v>5</v>
      </c>
      <c r="AG712" s="117" t="s">
        <v>5</v>
      </c>
      <c r="AH712" s="117" t="s">
        <v>5</v>
      </c>
      <c r="AI712" s="117" t="s">
        <v>5</v>
      </c>
      <c r="AJ712" s="117" t="s">
        <v>5</v>
      </c>
      <c r="AK712" s="117" t="s">
        <v>5</v>
      </c>
      <c r="AL712" s="117" t="s">
        <v>5</v>
      </c>
      <c r="AM712" s="117" t="s">
        <v>5</v>
      </c>
      <c r="AN712" s="117" t="s">
        <v>5</v>
      </c>
      <c r="AO712" s="271" t="s">
        <v>5</v>
      </c>
      <c r="AP712" s="271" t="s">
        <v>5</v>
      </c>
    </row>
    <row r="713" spans="2:42" ht="195" customHeight="1" x14ac:dyDescent="0.65">
      <c r="B713" s="222"/>
      <c r="C713" s="276"/>
      <c r="D713" s="216"/>
      <c r="E713" s="218"/>
      <c r="F713" s="224" t="s">
        <v>13</v>
      </c>
      <c r="G713" s="182">
        <v>0</v>
      </c>
      <c r="H713" s="182">
        <v>0</v>
      </c>
      <c r="I713" s="183">
        <v>0</v>
      </c>
      <c r="J713" s="183">
        <v>0</v>
      </c>
      <c r="K713" s="183">
        <v>0</v>
      </c>
      <c r="L713" s="183">
        <v>0</v>
      </c>
      <c r="M713" s="183">
        <v>0</v>
      </c>
      <c r="N713" s="183">
        <v>0</v>
      </c>
      <c r="O713" s="183">
        <v>0</v>
      </c>
      <c r="P713" s="183">
        <v>0</v>
      </c>
      <c r="Q713" s="183">
        <v>0</v>
      </c>
      <c r="R713" s="183">
        <v>0</v>
      </c>
      <c r="S713" s="183">
        <v>0</v>
      </c>
      <c r="T713" s="183">
        <v>0</v>
      </c>
      <c r="U713" s="16">
        <v>0</v>
      </c>
      <c r="V713" s="16">
        <v>0</v>
      </c>
      <c r="W713" s="16">
        <v>0</v>
      </c>
      <c r="X713" s="16">
        <v>0</v>
      </c>
      <c r="Y713" s="170">
        <v>48712.800000000003</v>
      </c>
      <c r="Z713" s="172">
        <v>0</v>
      </c>
      <c r="AA713" s="170">
        <v>48712.800000000003</v>
      </c>
      <c r="AB713" s="173"/>
      <c r="AC713" s="219"/>
      <c r="AD713" s="219"/>
      <c r="AE713" s="220"/>
      <c r="AF713" s="216"/>
      <c r="AG713" s="220"/>
      <c r="AH713" s="220"/>
      <c r="AI713" s="220"/>
      <c r="AJ713" s="220"/>
      <c r="AK713" s="220"/>
      <c r="AL713" s="220"/>
      <c r="AM713" s="220"/>
      <c r="AN713" s="220"/>
      <c r="AO713" s="242"/>
      <c r="AP713" s="242"/>
    </row>
    <row r="714" spans="2:42" ht="152.25" customHeight="1" x14ac:dyDescent="0.65">
      <c r="B714" s="222"/>
      <c r="C714" s="276"/>
      <c r="D714" s="216"/>
      <c r="E714" s="218"/>
      <c r="F714" s="224" t="s">
        <v>14</v>
      </c>
      <c r="G714" s="182">
        <v>0</v>
      </c>
      <c r="H714" s="182">
        <v>0</v>
      </c>
      <c r="I714" s="183">
        <v>0</v>
      </c>
      <c r="J714" s="183">
        <v>0</v>
      </c>
      <c r="K714" s="183">
        <v>0</v>
      </c>
      <c r="L714" s="183">
        <v>0</v>
      </c>
      <c r="M714" s="183">
        <v>0</v>
      </c>
      <c r="N714" s="183">
        <v>0</v>
      </c>
      <c r="O714" s="183">
        <v>0</v>
      </c>
      <c r="P714" s="183">
        <v>0</v>
      </c>
      <c r="Q714" s="183">
        <v>0</v>
      </c>
      <c r="R714" s="183">
        <v>0</v>
      </c>
      <c r="S714" s="183">
        <v>0</v>
      </c>
      <c r="T714" s="183">
        <v>0</v>
      </c>
      <c r="U714" s="16">
        <v>0</v>
      </c>
      <c r="V714" s="16">
        <v>0</v>
      </c>
      <c r="W714" s="16">
        <v>0</v>
      </c>
      <c r="X714" s="16">
        <v>0</v>
      </c>
      <c r="Y714" s="170">
        <v>0</v>
      </c>
      <c r="Z714" s="172">
        <v>0</v>
      </c>
      <c r="AA714" s="170"/>
      <c r="AB714" s="173"/>
      <c r="AC714" s="219"/>
      <c r="AD714" s="219"/>
      <c r="AE714" s="220"/>
      <c r="AF714" s="216"/>
      <c r="AG714" s="220"/>
      <c r="AH714" s="220"/>
      <c r="AI714" s="220"/>
      <c r="AJ714" s="220"/>
      <c r="AK714" s="220"/>
      <c r="AL714" s="220"/>
      <c r="AM714" s="220"/>
      <c r="AN714" s="220"/>
      <c r="AO714" s="242"/>
      <c r="AP714" s="242"/>
    </row>
    <row r="715" spans="2:42" ht="195" customHeight="1" x14ac:dyDescent="0.65">
      <c r="B715" s="222"/>
      <c r="C715" s="222"/>
      <c r="D715" s="216"/>
      <c r="E715" s="218"/>
      <c r="F715" s="224" t="s">
        <v>15</v>
      </c>
      <c r="G715" s="182">
        <v>0</v>
      </c>
      <c r="H715" s="182">
        <v>0</v>
      </c>
      <c r="I715" s="183">
        <v>0</v>
      </c>
      <c r="J715" s="183">
        <v>0</v>
      </c>
      <c r="K715" s="183">
        <v>0</v>
      </c>
      <c r="L715" s="183">
        <v>0</v>
      </c>
      <c r="M715" s="183">
        <v>0</v>
      </c>
      <c r="N715" s="183">
        <v>0</v>
      </c>
      <c r="O715" s="183">
        <v>0</v>
      </c>
      <c r="P715" s="183">
        <v>0</v>
      </c>
      <c r="Q715" s="183">
        <v>0</v>
      </c>
      <c r="R715" s="183">
        <v>0</v>
      </c>
      <c r="S715" s="183">
        <v>0</v>
      </c>
      <c r="T715" s="183">
        <v>0</v>
      </c>
      <c r="U715" s="16">
        <v>0</v>
      </c>
      <c r="V715" s="16">
        <v>0</v>
      </c>
      <c r="W715" s="16">
        <v>0</v>
      </c>
      <c r="X715" s="16">
        <v>0</v>
      </c>
      <c r="Y715" s="170"/>
      <c r="Z715" s="172">
        <v>0</v>
      </c>
      <c r="AA715" s="170"/>
      <c r="AB715" s="173"/>
      <c r="AC715" s="219"/>
      <c r="AD715" s="219"/>
      <c r="AE715" s="220"/>
      <c r="AF715" s="216"/>
      <c r="AG715" s="220"/>
      <c r="AH715" s="220"/>
      <c r="AI715" s="220"/>
      <c r="AJ715" s="220"/>
      <c r="AK715" s="220"/>
      <c r="AL715" s="220"/>
      <c r="AM715" s="220"/>
      <c r="AN715" s="220"/>
      <c r="AO715" s="242"/>
      <c r="AP715" s="242"/>
    </row>
    <row r="716" spans="2:42" ht="195" customHeight="1" x14ac:dyDescent="0.65">
      <c r="B716" s="222"/>
      <c r="C716" s="222"/>
      <c r="D716" s="216"/>
      <c r="E716" s="218"/>
      <c r="F716" s="224" t="s">
        <v>189</v>
      </c>
      <c r="G716" s="182">
        <v>0</v>
      </c>
      <c r="H716" s="182">
        <v>0</v>
      </c>
      <c r="I716" s="183">
        <v>0</v>
      </c>
      <c r="J716" s="183">
        <v>0</v>
      </c>
      <c r="K716" s="183">
        <v>0</v>
      </c>
      <c r="L716" s="183">
        <v>0</v>
      </c>
      <c r="M716" s="183">
        <v>0</v>
      </c>
      <c r="N716" s="183">
        <v>0</v>
      </c>
      <c r="O716" s="183">
        <v>0</v>
      </c>
      <c r="P716" s="183">
        <v>0</v>
      </c>
      <c r="Q716" s="183">
        <v>0</v>
      </c>
      <c r="R716" s="183">
        <v>0</v>
      </c>
      <c r="S716" s="183">
        <v>0</v>
      </c>
      <c r="T716" s="183">
        <v>0</v>
      </c>
      <c r="U716" s="16">
        <v>0</v>
      </c>
      <c r="V716" s="16">
        <v>0</v>
      </c>
      <c r="W716" s="16">
        <v>0</v>
      </c>
      <c r="X716" s="16">
        <v>0</v>
      </c>
      <c r="Y716" s="225">
        <v>0</v>
      </c>
      <c r="Z716" s="173">
        <v>0</v>
      </c>
      <c r="AA716" s="225">
        <v>0</v>
      </c>
      <c r="AB716" s="173"/>
      <c r="AC716" s="219"/>
      <c r="AD716" s="219"/>
      <c r="AE716" s="220"/>
      <c r="AF716" s="216"/>
      <c r="AG716" s="220"/>
      <c r="AH716" s="220"/>
      <c r="AI716" s="220"/>
      <c r="AJ716" s="220"/>
      <c r="AK716" s="220"/>
      <c r="AL716" s="220"/>
      <c r="AM716" s="220"/>
      <c r="AN716" s="220"/>
      <c r="AO716" s="242"/>
      <c r="AP716" s="242"/>
    </row>
    <row r="717" spans="2:42" ht="152.25" customHeight="1" x14ac:dyDescent="0.65">
      <c r="B717" s="222"/>
      <c r="C717" s="222"/>
      <c r="D717" s="216"/>
      <c r="E717" s="218"/>
      <c r="F717" s="224" t="s">
        <v>190</v>
      </c>
      <c r="G717" s="182">
        <v>0</v>
      </c>
      <c r="H717" s="182">
        <v>0</v>
      </c>
      <c r="I717" s="183">
        <v>0</v>
      </c>
      <c r="J717" s="183">
        <v>0</v>
      </c>
      <c r="K717" s="183">
        <v>0</v>
      </c>
      <c r="L717" s="183">
        <v>0</v>
      </c>
      <c r="M717" s="183">
        <v>0</v>
      </c>
      <c r="N717" s="183">
        <v>0</v>
      </c>
      <c r="O717" s="183">
        <v>0</v>
      </c>
      <c r="P717" s="183">
        <v>0</v>
      </c>
      <c r="Q717" s="183">
        <v>0</v>
      </c>
      <c r="R717" s="183">
        <v>0</v>
      </c>
      <c r="S717" s="183">
        <v>0</v>
      </c>
      <c r="T717" s="183">
        <v>0</v>
      </c>
      <c r="U717" s="16">
        <v>0</v>
      </c>
      <c r="V717" s="16">
        <v>0</v>
      </c>
      <c r="W717" s="16">
        <v>0</v>
      </c>
      <c r="X717" s="16">
        <v>0</v>
      </c>
      <c r="Y717" s="225">
        <v>0</v>
      </c>
      <c r="Z717" s="173">
        <v>0</v>
      </c>
      <c r="AA717" s="225">
        <v>0</v>
      </c>
      <c r="AB717" s="173"/>
      <c r="AC717" s="219"/>
      <c r="AD717" s="219"/>
      <c r="AE717" s="220"/>
      <c r="AF717" s="216"/>
      <c r="AG717" s="220"/>
      <c r="AH717" s="220"/>
      <c r="AI717" s="220"/>
      <c r="AJ717" s="220"/>
      <c r="AK717" s="220"/>
      <c r="AL717" s="220"/>
      <c r="AM717" s="220"/>
      <c r="AN717" s="220"/>
      <c r="AO717" s="242"/>
      <c r="AP717" s="242"/>
    </row>
    <row r="718" spans="2:42" ht="142.5" customHeight="1" x14ac:dyDescent="0.65">
      <c r="B718" s="222"/>
      <c r="C718" s="222"/>
      <c r="D718" s="216"/>
      <c r="E718" s="218"/>
      <c r="F718" s="224" t="s">
        <v>191</v>
      </c>
      <c r="G718" s="182">
        <v>0</v>
      </c>
      <c r="H718" s="182">
        <v>0</v>
      </c>
      <c r="I718" s="183">
        <v>0</v>
      </c>
      <c r="J718" s="183">
        <v>0</v>
      </c>
      <c r="K718" s="183">
        <v>0</v>
      </c>
      <c r="L718" s="183">
        <v>0</v>
      </c>
      <c r="M718" s="183">
        <v>0</v>
      </c>
      <c r="N718" s="183">
        <v>0</v>
      </c>
      <c r="O718" s="183">
        <v>0</v>
      </c>
      <c r="P718" s="183">
        <v>0</v>
      </c>
      <c r="Q718" s="183">
        <v>0</v>
      </c>
      <c r="R718" s="183">
        <v>0</v>
      </c>
      <c r="S718" s="183">
        <v>0</v>
      </c>
      <c r="T718" s="183">
        <v>0</v>
      </c>
      <c r="U718" s="16">
        <v>0</v>
      </c>
      <c r="V718" s="16">
        <v>0</v>
      </c>
      <c r="W718" s="16">
        <v>0</v>
      </c>
      <c r="X718" s="16">
        <v>0</v>
      </c>
      <c r="Y718" s="225">
        <v>0</v>
      </c>
      <c r="Z718" s="173">
        <v>0</v>
      </c>
      <c r="AA718" s="225">
        <v>0</v>
      </c>
      <c r="AB718" s="173"/>
      <c r="AC718" s="219"/>
      <c r="AD718" s="219"/>
      <c r="AE718" s="220"/>
      <c r="AF718" s="216"/>
      <c r="AG718" s="220"/>
      <c r="AH718" s="220"/>
      <c r="AI718" s="220"/>
      <c r="AJ718" s="220"/>
      <c r="AK718" s="220"/>
      <c r="AL718" s="220"/>
      <c r="AM718" s="220"/>
      <c r="AN718" s="220"/>
      <c r="AO718" s="242"/>
      <c r="AP718" s="242"/>
    </row>
    <row r="719" spans="2:42" ht="195" customHeight="1" x14ac:dyDescent="0.65">
      <c r="B719" s="222"/>
      <c r="C719" s="222"/>
      <c r="D719" s="216"/>
      <c r="E719" s="218"/>
      <c r="F719" s="224" t="s">
        <v>192</v>
      </c>
      <c r="G719" s="182">
        <v>0</v>
      </c>
      <c r="H719" s="182">
        <v>0</v>
      </c>
      <c r="I719" s="183">
        <v>0</v>
      </c>
      <c r="J719" s="183">
        <v>0</v>
      </c>
      <c r="K719" s="183">
        <v>0</v>
      </c>
      <c r="L719" s="183">
        <v>0</v>
      </c>
      <c r="M719" s="183">
        <v>0</v>
      </c>
      <c r="N719" s="183">
        <v>0</v>
      </c>
      <c r="O719" s="183">
        <v>0</v>
      </c>
      <c r="P719" s="183">
        <v>0</v>
      </c>
      <c r="Q719" s="183">
        <v>0</v>
      </c>
      <c r="R719" s="183">
        <v>0</v>
      </c>
      <c r="S719" s="183">
        <v>0</v>
      </c>
      <c r="T719" s="183">
        <v>0</v>
      </c>
      <c r="U719" s="16">
        <v>0</v>
      </c>
      <c r="V719" s="16">
        <v>0</v>
      </c>
      <c r="W719" s="16">
        <v>0</v>
      </c>
      <c r="X719" s="16">
        <v>0</v>
      </c>
      <c r="Y719" s="225">
        <v>0</v>
      </c>
      <c r="Z719" s="173">
        <v>0</v>
      </c>
      <c r="AA719" s="225">
        <v>0</v>
      </c>
      <c r="AB719" s="173"/>
      <c r="AC719" s="219"/>
      <c r="AD719" s="219"/>
      <c r="AE719" s="220"/>
      <c r="AF719" s="216"/>
      <c r="AG719" s="220"/>
      <c r="AH719" s="220"/>
      <c r="AI719" s="220"/>
      <c r="AJ719" s="220"/>
      <c r="AK719" s="220"/>
      <c r="AL719" s="220"/>
      <c r="AM719" s="220"/>
      <c r="AN719" s="220"/>
      <c r="AO719" s="242"/>
      <c r="AP719" s="242"/>
    </row>
    <row r="720" spans="2:42" ht="195" customHeight="1" x14ac:dyDescent="0.65">
      <c r="B720" s="222"/>
      <c r="C720" s="222"/>
      <c r="D720" s="216"/>
      <c r="E720" s="218"/>
      <c r="F720" s="221" t="s">
        <v>193</v>
      </c>
      <c r="G720" s="182">
        <v>0</v>
      </c>
      <c r="H720" s="182">
        <v>0</v>
      </c>
      <c r="I720" s="183">
        <v>0</v>
      </c>
      <c r="J720" s="183">
        <v>0</v>
      </c>
      <c r="K720" s="183">
        <v>0</v>
      </c>
      <c r="L720" s="183">
        <v>0</v>
      </c>
      <c r="M720" s="183">
        <v>0</v>
      </c>
      <c r="N720" s="183">
        <v>0</v>
      </c>
      <c r="O720" s="183">
        <v>0</v>
      </c>
      <c r="P720" s="183">
        <v>0</v>
      </c>
      <c r="Q720" s="183">
        <v>0</v>
      </c>
      <c r="R720" s="183">
        <v>0</v>
      </c>
      <c r="S720" s="183">
        <v>0</v>
      </c>
      <c r="T720" s="183">
        <v>0</v>
      </c>
      <c r="U720" s="16">
        <v>0</v>
      </c>
      <c r="V720" s="16">
        <v>0</v>
      </c>
      <c r="W720" s="16">
        <v>0</v>
      </c>
      <c r="X720" s="16">
        <v>0</v>
      </c>
      <c r="Y720" s="225">
        <v>0</v>
      </c>
      <c r="Z720" s="173">
        <v>0</v>
      </c>
      <c r="AA720" s="225">
        <v>0</v>
      </c>
      <c r="AB720" s="173"/>
      <c r="AC720" s="219"/>
      <c r="AD720" s="219"/>
      <c r="AE720" s="220"/>
      <c r="AF720" s="216"/>
      <c r="AG720" s="220"/>
      <c r="AH720" s="220"/>
      <c r="AI720" s="220"/>
      <c r="AJ720" s="220"/>
      <c r="AK720" s="220"/>
      <c r="AL720" s="220"/>
      <c r="AM720" s="220"/>
      <c r="AN720" s="220"/>
      <c r="AO720" s="242"/>
      <c r="AP720" s="242"/>
    </row>
    <row r="721" spans="2:42" s="166" customFormat="1" ht="158.25" customHeight="1" x14ac:dyDescent="0.65">
      <c r="B721" s="335"/>
      <c r="C721" s="370" t="s">
        <v>35</v>
      </c>
      <c r="D721" s="370" t="s">
        <v>5</v>
      </c>
      <c r="E721" s="381" t="s">
        <v>5</v>
      </c>
      <c r="F721" s="163" t="s">
        <v>4</v>
      </c>
      <c r="G721" s="164">
        <f>G722+G723+G724+G725+G726</f>
        <v>302904079.41000003</v>
      </c>
      <c r="H721" s="164">
        <f>H722+H723+H724+H725</f>
        <v>192888702.06999999</v>
      </c>
      <c r="I721" s="165">
        <v>65178720.160000004</v>
      </c>
      <c r="J721" s="165">
        <v>0</v>
      </c>
      <c r="K721" s="165">
        <v>60108436.440000005</v>
      </c>
      <c r="L721" s="165">
        <v>0</v>
      </c>
      <c r="M721" s="165">
        <v>38500972.189999998</v>
      </c>
      <c r="N721" s="165">
        <v>0</v>
      </c>
      <c r="O721" s="165">
        <v>37151015.780000001</v>
      </c>
      <c r="P721" s="165">
        <v>0</v>
      </c>
      <c r="Q721" s="165">
        <v>20087427.780000001</v>
      </c>
      <c r="R721" s="165">
        <v>0</v>
      </c>
      <c r="S721" s="165">
        <v>18776733.359999996</v>
      </c>
      <c r="T721" s="165">
        <v>0</v>
      </c>
      <c r="U721" s="25">
        <f>U658+U649+U640+U631+U622+U613+U604+U595+U568+U550+U541+U352+U577</f>
        <v>75101809.11999999</v>
      </c>
      <c r="V721" s="165">
        <v>0</v>
      </c>
      <c r="W721" s="164">
        <f>W658+W649+W640+W631+W622+W613+W604+W595+W568+W550+W541+W352+W577</f>
        <v>72888520.399999991</v>
      </c>
      <c r="X721" s="165">
        <v>0</v>
      </c>
      <c r="Y721" s="234">
        <f>Y722+Y723+Y724+Y726</f>
        <v>104035150.16</v>
      </c>
      <c r="Z721" s="230"/>
      <c r="AA721" s="175">
        <f>AA722+AA723+AA724+AA726</f>
        <v>103538079.07000001</v>
      </c>
      <c r="AB721" s="230"/>
      <c r="AC721" s="288" t="s">
        <v>42</v>
      </c>
      <c r="AD721" s="288" t="s">
        <v>42</v>
      </c>
      <c r="AE721" s="288" t="s">
        <v>42</v>
      </c>
      <c r="AF721" s="288" t="s">
        <v>42</v>
      </c>
      <c r="AG721" s="297" t="s">
        <v>42</v>
      </c>
      <c r="AH721" s="297" t="s">
        <v>42</v>
      </c>
      <c r="AI721" s="297" t="s">
        <v>42</v>
      </c>
      <c r="AJ721" s="297" t="s">
        <v>42</v>
      </c>
      <c r="AK721" s="297" t="s">
        <v>42</v>
      </c>
      <c r="AL721" s="297" t="s">
        <v>42</v>
      </c>
      <c r="AM721" s="297" t="s">
        <v>42</v>
      </c>
      <c r="AN721" s="297" t="s">
        <v>42</v>
      </c>
      <c r="AO721" s="241" t="s">
        <v>42</v>
      </c>
      <c r="AP721" s="241" t="s">
        <v>42</v>
      </c>
    </row>
    <row r="722" spans="2:42" s="6" customFormat="1" ht="300" customHeight="1" x14ac:dyDescent="0.65">
      <c r="B722" s="336"/>
      <c r="C722" s="371"/>
      <c r="D722" s="371"/>
      <c r="E722" s="382"/>
      <c r="F722" s="24" t="s">
        <v>13</v>
      </c>
      <c r="G722" s="25">
        <f>I722+M722+Q722+U722+Y722</f>
        <v>26755714.300000001</v>
      </c>
      <c r="H722" s="25">
        <f>K722+O722+S722+W722+AA722</f>
        <v>18527274.789999999</v>
      </c>
      <c r="I722" s="26">
        <v>6097070.7200000007</v>
      </c>
      <c r="J722" s="26">
        <v>0</v>
      </c>
      <c r="K722" s="26">
        <v>1522005.25</v>
      </c>
      <c r="L722" s="26">
        <v>0</v>
      </c>
      <c r="M722" s="25">
        <v>7595535.4700000007</v>
      </c>
      <c r="N722" s="26">
        <v>0</v>
      </c>
      <c r="O722" s="25">
        <v>6996932.2300000004</v>
      </c>
      <c r="P722" s="26">
        <v>0</v>
      </c>
      <c r="Q722" s="26">
        <v>4003063.24</v>
      </c>
      <c r="R722" s="26">
        <v>0</v>
      </c>
      <c r="S722" s="26">
        <v>2724238.37</v>
      </c>
      <c r="T722" s="26">
        <v>0</v>
      </c>
      <c r="U722" s="25">
        <f>U659+U650+U641+U632+U623+U614+U605+U596+U569+U551+U542+U353</f>
        <v>4703944.87</v>
      </c>
      <c r="V722" s="26">
        <v>0</v>
      </c>
      <c r="W722" s="25">
        <f>W659+W650+W641+W632+W623+W614+W605+W596+W569+W551+W542+W353</f>
        <v>3320102.85</v>
      </c>
      <c r="X722" s="26">
        <v>0</v>
      </c>
      <c r="Y722" s="225">
        <f>Y713+Y695+Y686+Y677+Y353</f>
        <v>4356100</v>
      </c>
      <c r="Z722" s="173"/>
      <c r="AA722" s="225">
        <f>AA713+AA686+AA677+AA353</f>
        <v>3963996.09</v>
      </c>
      <c r="AB722" s="173"/>
      <c r="AC722" s="289"/>
      <c r="AD722" s="289"/>
      <c r="AE722" s="289"/>
      <c r="AF722" s="289"/>
      <c r="AG722" s="298"/>
      <c r="AH722" s="298"/>
      <c r="AI722" s="298"/>
      <c r="AJ722" s="298"/>
      <c r="AK722" s="298"/>
      <c r="AL722" s="298"/>
      <c r="AM722" s="298"/>
      <c r="AN722" s="298"/>
      <c r="AO722" s="242"/>
      <c r="AP722" s="242"/>
    </row>
    <row r="723" spans="2:42" s="6" customFormat="1" ht="206.25" customHeight="1" x14ac:dyDescent="0.65">
      <c r="B723" s="336"/>
      <c r="C723" s="371"/>
      <c r="D723" s="371"/>
      <c r="E723" s="382"/>
      <c r="F723" s="24" t="s">
        <v>14</v>
      </c>
      <c r="G723" s="25">
        <f>I723+M723+Q723+U723+Y723</f>
        <v>258290086.29000002</v>
      </c>
      <c r="H723" s="25">
        <f>K723+O723+S723+[1]Лист1!E636</f>
        <v>163153321.74000001</v>
      </c>
      <c r="I723" s="26">
        <v>55770259.960000001</v>
      </c>
      <c r="J723" s="26">
        <v>0</v>
      </c>
      <c r="K723" s="26">
        <v>55299802.609999999</v>
      </c>
      <c r="L723" s="26">
        <v>0</v>
      </c>
      <c r="M723" s="26">
        <v>27755141.780000001</v>
      </c>
      <c r="N723" s="26">
        <v>0</v>
      </c>
      <c r="O723" s="26">
        <v>27016561.640000001</v>
      </c>
      <c r="P723" s="26">
        <v>0</v>
      </c>
      <c r="Q723" s="26">
        <v>15139670.369999999</v>
      </c>
      <c r="R723" s="26">
        <v>0</v>
      </c>
      <c r="S723" s="26">
        <v>15138972.85</v>
      </c>
      <c r="T723" s="26">
        <v>0</v>
      </c>
      <c r="U723" s="25">
        <f>U651+U597+U354+U543</f>
        <v>66485959</v>
      </c>
      <c r="V723" s="26">
        <v>0</v>
      </c>
      <c r="W723" s="25">
        <f>W651+W642+W597+W543</f>
        <v>65697984.640000001</v>
      </c>
      <c r="X723" s="26">
        <v>0</v>
      </c>
      <c r="Y723" s="225">
        <f>Y543</f>
        <v>93139055.180000007</v>
      </c>
      <c r="Z723" s="173"/>
      <c r="AA723" s="225">
        <f>AA541</f>
        <v>93139055.180000007</v>
      </c>
      <c r="AB723" s="173"/>
      <c r="AC723" s="289"/>
      <c r="AD723" s="289"/>
      <c r="AE723" s="289"/>
      <c r="AF723" s="289"/>
      <c r="AG723" s="298"/>
      <c r="AH723" s="298"/>
      <c r="AI723" s="298"/>
      <c r="AJ723" s="298"/>
      <c r="AK723" s="298"/>
      <c r="AL723" s="298"/>
      <c r="AM723" s="298"/>
      <c r="AN723" s="298"/>
      <c r="AO723" s="242"/>
      <c r="AP723" s="242"/>
    </row>
    <row r="724" spans="2:42" s="6" customFormat="1" ht="390.75" customHeight="1" x14ac:dyDescent="0.65">
      <c r="B724" s="336"/>
      <c r="C724" s="371"/>
      <c r="D724" s="371"/>
      <c r="E724" s="382"/>
      <c r="F724" s="24" t="s">
        <v>15</v>
      </c>
      <c r="G724" s="25">
        <f>I724+M724+Q724+U724+Y724</f>
        <v>15775916.800000001</v>
      </c>
      <c r="H724" s="25">
        <f>K724+O724+S724+[1]Лист1!E637</f>
        <v>10509585.539999999</v>
      </c>
      <c r="I724" s="26">
        <v>3311389.48</v>
      </c>
      <c r="J724" s="26">
        <v>0</v>
      </c>
      <c r="K724" s="26">
        <v>3286628.58</v>
      </c>
      <c r="L724" s="26">
        <v>0</v>
      </c>
      <c r="M724" s="25">
        <v>3150294.94</v>
      </c>
      <c r="N724" s="26">
        <v>0</v>
      </c>
      <c r="O724" s="25">
        <v>3137521.91</v>
      </c>
      <c r="P724" s="26">
        <v>0</v>
      </c>
      <c r="Q724" s="26">
        <v>246174.17</v>
      </c>
      <c r="R724" s="26">
        <v>0</v>
      </c>
      <c r="S724" s="26">
        <v>215002.14</v>
      </c>
      <c r="T724" s="26">
        <v>0</v>
      </c>
      <c r="U724" s="25">
        <f>U652+U643+U616+U607+U598+U571+U544+U355+U580</f>
        <v>3911905.2499999995</v>
      </c>
      <c r="V724" s="26">
        <v>0</v>
      </c>
      <c r="W724" s="25">
        <f>W652+W643+W616+W607+W598+W571+W544+W580</f>
        <v>3870432.9099999997</v>
      </c>
      <c r="X724" s="26">
        <v>0</v>
      </c>
      <c r="Y724" s="225">
        <f>Y706+Y670+Y696+Y697</f>
        <v>5156152.96</v>
      </c>
      <c r="Z724" s="173"/>
      <c r="AA724" s="225">
        <f>AA697+AA670</f>
        <v>5051185.78</v>
      </c>
      <c r="AB724" s="173"/>
      <c r="AC724" s="289"/>
      <c r="AD724" s="289"/>
      <c r="AE724" s="289"/>
      <c r="AF724" s="289"/>
      <c r="AG724" s="298"/>
      <c r="AH724" s="298"/>
      <c r="AI724" s="298"/>
      <c r="AJ724" s="298"/>
      <c r="AK724" s="298"/>
      <c r="AL724" s="298"/>
      <c r="AM724" s="298"/>
      <c r="AN724" s="298"/>
      <c r="AO724" s="242"/>
      <c r="AP724" s="242"/>
    </row>
    <row r="725" spans="2:42" s="6" customFormat="1" ht="259.5" customHeight="1" x14ac:dyDescent="0.65">
      <c r="B725" s="336"/>
      <c r="C725" s="371"/>
      <c r="D725" s="371"/>
      <c r="E725" s="382"/>
      <c r="F725" s="24" t="s">
        <v>189</v>
      </c>
      <c r="G725" s="25">
        <v>698520</v>
      </c>
      <c r="H725" s="25">
        <v>698520</v>
      </c>
      <c r="I725" s="26">
        <v>0</v>
      </c>
      <c r="J725" s="26">
        <v>0</v>
      </c>
      <c r="K725" s="26">
        <v>0</v>
      </c>
      <c r="L725" s="26">
        <v>0</v>
      </c>
      <c r="M725" s="25">
        <v>0</v>
      </c>
      <c r="N725" s="26">
        <v>0</v>
      </c>
      <c r="O725" s="25">
        <v>0</v>
      </c>
      <c r="P725" s="26">
        <v>0</v>
      </c>
      <c r="Q725" s="26">
        <v>698520</v>
      </c>
      <c r="R725" s="26">
        <v>0</v>
      </c>
      <c r="S725" s="26">
        <v>698520</v>
      </c>
      <c r="T725" s="26">
        <v>0</v>
      </c>
      <c r="U725" s="26">
        <v>0</v>
      </c>
      <c r="V725" s="26">
        <v>0</v>
      </c>
      <c r="W725" s="26">
        <v>0</v>
      </c>
      <c r="X725" s="26">
        <v>0</v>
      </c>
      <c r="Y725" s="225"/>
      <c r="Z725" s="173"/>
      <c r="AA725" s="225"/>
      <c r="AB725" s="173"/>
      <c r="AC725" s="289"/>
      <c r="AD725" s="289"/>
      <c r="AE725" s="289"/>
      <c r="AF725" s="289"/>
      <c r="AG725" s="298"/>
      <c r="AH725" s="298"/>
      <c r="AI725" s="298"/>
      <c r="AJ725" s="298"/>
      <c r="AK725" s="298"/>
      <c r="AL725" s="298"/>
      <c r="AM725" s="298"/>
      <c r="AN725" s="298"/>
      <c r="AO725" s="242"/>
      <c r="AP725" s="242"/>
    </row>
    <row r="726" spans="2:42" s="6" customFormat="1" ht="186.75" customHeight="1" x14ac:dyDescent="0.65">
      <c r="B726" s="336"/>
      <c r="C726" s="371"/>
      <c r="D726" s="371"/>
      <c r="E726" s="382"/>
      <c r="F726" s="24" t="s">
        <v>190</v>
      </c>
      <c r="G726" s="25">
        <f>Y726</f>
        <v>1383842.02</v>
      </c>
      <c r="H726" s="25">
        <v>0</v>
      </c>
      <c r="I726" s="25">
        <v>0</v>
      </c>
      <c r="J726" s="25">
        <v>0</v>
      </c>
      <c r="K726" s="25">
        <v>0</v>
      </c>
      <c r="L726" s="25">
        <v>0</v>
      </c>
      <c r="M726" s="25">
        <v>0</v>
      </c>
      <c r="N726" s="25">
        <v>0</v>
      </c>
      <c r="O726" s="25">
        <v>0</v>
      </c>
      <c r="P726" s="25">
        <v>0</v>
      </c>
      <c r="Q726" s="25">
        <v>0</v>
      </c>
      <c r="R726" s="25">
        <v>0</v>
      </c>
      <c r="S726" s="25">
        <v>0</v>
      </c>
      <c r="T726" s="25">
        <v>0</v>
      </c>
      <c r="U726" s="25">
        <v>0</v>
      </c>
      <c r="V726" s="25">
        <v>0</v>
      </c>
      <c r="W726" s="25">
        <v>0</v>
      </c>
      <c r="X726" s="25">
        <v>0</v>
      </c>
      <c r="Y726" s="225">
        <f>Y684</f>
        <v>1383842.02</v>
      </c>
      <c r="Z726" s="173"/>
      <c r="AA726" s="225">
        <v>1383842.02</v>
      </c>
      <c r="AB726" s="173"/>
      <c r="AC726" s="289"/>
      <c r="AD726" s="289"/>
      <c r="AE726" s="289"/>
      <c r="AF726" s="289"/>
      <c r="AG726" s="298"/>
      <c r="AH726" s="298"/>
      <c r="AI726" s="298"/>
      <c r="AJ726" s="298"/>
      <c r="AK726" s="298"/>
      <c r="AL726" s="298"/>
      <c r="AM726" s="298"/>
      <c r="AN726" s="298"/>
      <c r="AO726" s="242"/>
      <c r="AP726" s="242"/>
    </row>
    <row r="727" spans="2:42" s="6" customFormat="1" ht="225" customHeight="1" x14ac:dyDescent="0.3">
      <c r="B727" s="336"/>
      <c r="C727" s="371"/>
      <c r="D727" s="371"/>
      <c r="E727" s="382"/>
      <c r="F727" s="24" t="s">
        <v>191</v>
      </c>
      <c r="G727" s="26">
        <v>0</v>
      </c>
      <c r="H727" s="26">
        <v>0</v>
      </c>
      <c r="I727" s="25">
        <v>0</v>
      </c>
      <c r="J727" s="25">
        <v>0</v>
      </c>
      <c r="K727" s="25">
        <v>0</v>
      </c>
      <c r="L727" s="25">
        <v>0</v>
      </c>
      <c r="M727" s="25">
        <v>0</v>
      </c>
      <c r="N727" s="25">
        <v>0</v>
      </c>
      <c r="O727" s="25">
        <v>0</v>
      </c>
      <c r="P727" s="25">
        <v>0</v>
      </c>
      <c r="Q727" s="25">
        <v>0</v>
      </c>
      <c r="R727" s="25">
        <v>0</v>
      </c>
      <c r="S727" s="25">
        <v>0</v>
      </c>
      <c r="T727" s="25">
        <v>0</v>
      </c>
      <c r="U727" s="25">
        <v>0</v>
      </c>
      <c r="V727" s="25">
        <v>0</v>
      </c>
      <c r="W727" s="25">
        <v>0</v>
      </c>
      <c r="X727" s="25">
        <v>0</v>
      </c>
      <c r="Y727" s="226"/>
      <c r="Z727" s="227"/>
      <c r="AA727" s="226"/>
      <c r="AB727" s="227"/>
      <c r="AC727" s="289"/>
      <c r="AD727" s="289"/>
      <c r="AE727" s="289"/>
      <c r="AF727" s="289"/>
      <c r="AG727" s="298"/>
      <c r="AH727" s="298"/>
      <c r="AI727" s="298"/>
      <c r="AJ727" s="298"/>
      <c r="AK727" s="298"/>
      <c r="AL727" s="298"/>
      <c r="AM727" s="298"/>
      <c r="AN727" s="298"/>
      <c r="AO727" s="242"/>
      <c r="AP727" s="242"/>
    </row>
    <row r="728" spans="2:42" s="6" customFormat="1" ht="390" customHeight="1" x14ac:dyDescent="0.3">
      <c r="B728" s="336"/>
      <c r="C728" s="371"/>
      <c r="D728" s="371"/>
      <c r="E728" s="382"/>
      <c r="F728" s="24" t="s">
        <v>192</v>
      </c>
      <c r="G728" s="26">
        <v>0</v>
      </c>
      <c r="H728" s="26">
        <v>0</v>
      </c>
      <c r="I728" s="25">
        <v>0</v>
      </c>
      <c r="J728" s="25">
        <v>0</v>
      </c>
      <c r="K728" s="25">
        <v>0</v>
      </c>
      <c r="L728" s="25">
        <v>0</v>
      </c>
      <c r="M728" s="25">
        <v>0</v>
      </c>
      <c r="N728" s="25">
        <v>0</v>
      </c>
      <c r="O728" s="25">
        <v>0</v>
      </c>
      <c r="P728" s="25">
        <v>0</v>
      </c>
      <c r="Q728" s="25">
        <v>0</v>
      </c>
      <c r="R728" s="25">
        <v>0</v>
      </c>
      <c r="S728" s="25">
        <v>0</v>
      </c>
      <c r="T728" s="25">
        <v>0</v>
      </c>
      <c r="U728" s="25">
        <v>0</v>
      </c>
      <c r="V728" s="25">
        <v>0</v>
      </c>
      <c r="W728" s="25">
        <v>0</v>
      </c>
      <c r="X728" s="25">
        <v>0</v>
      </c>
      <c r="Y728" s="226"/>
      <c r="Z728" s="227"/>
      <c r="AA728" s="226"/>
      <c r="AB728" s="227"/>
      <c r="AC728" s="289"/>
      <c r="AD728" s="289"/>
      <c r="AE728" s="289"/>
      <c r="AF728" s="289"/>
      <c r="AG728" s="298"/>
      <c r="AH728" s="298"/>
      <c r="AI728" s="298"/>
      <c r="AJ728" s="298"/>
      <c r="AK728" s="298"/>
      <c r="AL728" s="298"/>
      <c r="AM728" s="298"/>
      <c r="AN728" s="298"/>
      <c r="AO728" s="242"/>
      <c r="AP728" s="242"/>
    </row>
    <row r="729" spans="2:42" s="6" customFormat="1" ht="307.5" customHeight="1" x14ac:dyDescent="0.65">
      <c r="B729" s="337"/>
      <c r="C729" s="384"/>
      <c r="D729" s="384"/>
      <c r="E729" s="417"/>
      <c r="F729" s="24" t="s">
        <v>193</v>
      </c>
      <c r="G729" s="25">
        <v>0</v>
      </c>
      <c r="H729" s="25">
        <v>0</v>
      </c>
      <c r="I729" s="25">
        <v>0</v>
      </c>
      <c r="J729" s="25">
        <v>0</v>
      </c>
      <c r="K729" s="25">
        <v>0</v>
      </c>
      <c r="L729" s="25">
        <v>0</v>
      </c>
      <c r="M729" s="25">
        <v>0</v>
      </c>
      <c r="N729" s="25">
        <v>0</v>
      </c>
      <c r="O729" s="25">
        <v>0</v>
      </c>
      <c r="P729" s="25">
        <v>0</v>
      </c>
      <c r="Q729" s="25">
        <v>0</v>
      </c>
      <c r="R729" s="25">
        <v>0</v>
      </c>
      <c r="S729" s="25">
        <v>0</v>
      </c>
      <c r="T729" s="25">
        <v>0</v>
      </c>
      <c r="U729" s="25">
        <v>0</v>
      </c>
      <c r="V729" s="25">
        <v>0</v>
      </c>
      <c r="W729" s="25">
        <v>0</v>
      </c>
      <c r="X729" s="25">
        <v>0</v>
      </c>
      <c r="Y729" s="225"/>
      <c r="Z729" s="173"/>
      <c r="AA729" s="226"/>
      <c r="AB729" s="227"/>
      <c r="AC729" s="290"/>
      <c r="AD729" s="290"/>
      <c r="AE729" s="290"/>
      <c r="AF729" s="290"/>
      <c r="AG729" s="299"/>
      <c r="AH729" s="299"/>
      <c r="AI729" s="299"/>
      <c r="AJ729" s="299"/>
      <c r="AK729" s="299"/>
      <c r="AL729" s="299"/>
      <c r="AM729" s="299"/>
      <c r="AN729" s="299"/>
      <c r="AO729" s="242"/>
      <c r="AP729" s="242"/>
    </row>
    <row r="730" spans="2:42" s="6" customFormat="1" ht="100.5" customHeight="1" x14ac:dyDescent="0.3">
      <c r="B730" s="38"/>
      <c r="C730" s="386" t="s">
        <v>86</v>
      </c>
      <c r="D730" s="387"/>
      <c r="E730" s="388"/>
      <c r="F730" s="49" t="s">
        <v>4</v>
      </c>
      <c r="G730" s="13">
        <f>I730+M730+Q730+U730+Y730</f>
        <v>33753372.079999998</v>
      </c>
      <c r="H730" s="13">
        <f>K730+O730+S730+W730+AA730</f>
        <v>33600411.439999998</v>
      </c>
      <c r="I730" s="13">
        <v>6065325.0199999996</v>
      </c>
      <c r="J730" s="13">
        <v>0</v>
      </c>
      <c r="K730" s="13">
        <v>5993465.3899999997</v>
      </c>
      <c r="L730" s="13">
        <v>0</v>
      </c>
      <c r="M730" s="13">
        <v>5945909.5999999996</v>
      </c>
      <c r="N730" s="13">
        <v>0</v>
      </c>
      <c r="O730" s="13">
        <v>5941032.4000000004</v>
      </c>
      <c r="P730" s="13">
        <v>0</v>
      </c>
      <c r="Q730" s="13">
        <v>5904163.6399999997</v>
      </c>
      <c r="R730" s="13">
        <v>0</v>
      </c>
      <c r="S730" s="13">
        <v>5889873.5999999996</v>
      </c>
      <c r="T730" s="13">
        <v>0</v>
      </c>
      <c r="U730" s="13">
        <v>7231217.0800000001</v>
      </c>
      <c r="V730" s="13">
        <v>0</v>
      </c>
      <c r="W730" s="13">
        <v>7209940.8099999996</v>
      </c>
      <c r="X730" s="13">
        <v>0</v>
      </c>
      <c r="Y730" s="170">
        <f>Y731+Y732</f>
        <v>8606756.7400000002</v>
      </c>
      <c r="Z730" s="171">
        <v>0</v>
      </c>
      <c r="AA730" s="170">
        <f>AA731+AA732</f>
        <v>8566099.2400000002</v>
      </c>
      <c r="AB730" s="171">
        <v>0</v>
      </c>
      <c r="AC730" s="282" t="s">
        <v>5</v>
      </c>
      <c r="AD730" s="282" t="s">
        <v>5</v>
      </c>
      <c r="AE730" s="282" t="s">
        <v>5</v>
      </c>
      <c r="AF730" s="282" t="s">
        <v>5</v>
      </c>
      <c r="AG730" s="297" t="s">
        <v>5</v>
      </c>
      <c r="AH730" s="297" t="s">
        <v>5</v>
      </c>
      <c r="AI730" s="297" t="s">
        <v>5</v>
      </c>
      <c r="AJ730" s="297" t="s">
        <v>5</v>
      </c>
      <c r="AK730" s="297" t="s">
        <v>5</v>
      </c>
      <c r="AL730" s="297" t="s">
        <v>5</v>
      </c>
      <c r="AM730" s="297" t="s">
        <v>5</v>
      </c>
      <c r="AN730" s="297" t="s">
        <v>5</v>
      </c>
      <c r="AO730" s="241" t="s">
        <v>5</v>
      </c>
      <c r="AP730" s="241" t="s">
        <v>5</v>
      </c>
    </row>
    <row r="731" spans="2:42" s="6" customFormat="1" ht="274.5" x14ac:dyDescent="0.3">
      <c r="B731" s="39"/>
      <c r="C731" s="389"/>
      <c r="D731" s="390"/>
      <c r="E731" s="391"/>
      <c r="F731" s="49" t="s">
        <v>13</v>
      </c>
      <c r="G731" s="13">
        <f>I731+M731+Q731+U731+Y731</f>
        <v>2351445.3499999996</v>
      </c>
      <c r="H731" s="13">
        <f>K731+O731+S731+W731+AA731</f>
        <v>2341729.33</v>
      </c>
      <c r="I731" s="13">
        <v>965325.02</v>
      </c>
      <c r="J731" s="13">
        <v>0</v>
      </c>
      <c r="K731" s="13">
        <v>961732.04</v>
      </c>
      <c r="L731" s="13">
        <v>0</v>
      </c>
      <c r="M731" s="13">
        <v>299013.46000000002</v>
      </c>
      <c r="N731" s="13">
        <v>0</v>
      </c>
      <c r="O731" s="13">
        <v>297051.62</v>
      </c>
      <c r="P731" s="13">
        <v>0</v>
      </c>
      <c r="Q731" s="13">
        <v>295208.18</v>
      </c>
      <c r="R731" s="13">
        <v>0</v>
      </c>
      <c r="S731" s="13">
        <v>294493.68</v>
      </c>
      <c r="T731" s="13">
        <v>0</v>
      </c>
      <c r="U731" s="13">
        <v>361560.85</v>
      </c>
      <c r="V731" s="13">
        <v>0</v>
      </c>
      <c r="W731" s="13">
        <v>360147.04</v>
      </c>
      <c r="X731" s="13">
        <v>0</v>
      </c>
      <c r="Y731" s="170">
        <v>430337.84</v>
      </c>
      <c r="Z731" s="171">
        <v>0</v>
      </c>
      <c r="AA731" s="170">
        <v>428304.95</v>
      </c>
      <c r="AB731" s="171">
        <v>0</v>
      </c>
      <c r="AC731" s="283"/>
      <c r="AD731" s="283"/>
      <c r="AE731" s="283"/>
      <c r="AF731" s="283"/>
      <c r="AG731" s="298"/>
      <c r="AH731" s="298"/>
      <c r="AI731" s="298"/>
      <c r="AJ731" s="298"/>
      <c r="AK731" s="298"/>
      <c r="AL731" s="298"/>
      <c r="AM731" s="298"/>
      <c r="AN731" s="298"/>
      <c r="AO731" s="242"/>
      <c r="AP731" s="242"/>
    </row>
    <row r="732" spans="2:42" s="6" customFormat="1" ht="161.25" customHeight="1" x14ac:dyDescent="0.3">
      <c r="B732" s="39"/>
      <c r="C732" s="389"/>
      <c r="D732" s="390"/>
      <c r="E732" s="391"/>
      <c r="F732" s="49" t="s">
        <v>14</v>
      </c>
      <c r="G732" s="13">
        <f>I732+M732+Q732+U732+Y732</f>
        <v>31401926.730000004</v>
      </c>
      <c r="H732" s="13">
        <f>K732+O732+S732+W732+AA732</f>
        <v>31258682.109999999</v>
      </c>
      <c r="I732" s="13">
        <v>5100000</v>
      </c>
      <c r="J732" s="13">
        <v>0</v>
      </c>
      <c r="K732" s="13">
        <v>5031733.3499999996</v>
      </c>
      <c r="L732" s="13">
        <v>0</v>
      </c>
      <c r="M732" s="13">
        <v>5646896.1399999997</v>
      </c>
      <c r="N732" s="13">
        <v>0</v>
      </c>
      <c r="O732" s="13">
        <v>5643980.7800000003</v>
      </c>
      <c r="P732" s="13">
        <v>0</v>
      </c>
      <c r="Q732" s="13">
        <v>5608955.46</v>
      </c>
      <c r="R732" s="13"/>
      <c r="S732" s="13">
        <v>5595379.9199999999</v>
      </c>
      <c r="T732" s="13">
        <v>0</v>
      </c>
      <c r="U732" s="13">
        <v>6869656.2300000004</v>
      </c>
      <c r="V732" s="13"/>
      <c r="W732" s="13">
        <v>6849793.7699999996</v>
      </c>
      <c r="X732" s="13">
        <v>0</v>
      </c>
      <c r="Y732" s="170">
        <v>8176418.9000000004</v>
      </c>
      <c r="Z732" s="171">
        <v>0</v>
      </c>
      <c r="AA732" s="170">
        <v>8137794.29</v>
      </c>
      <c r="AB732" s="171">
        <v>0</v>
      </c>
      <c r="AC732" s="283"/>
      <c r="AD732" s="283"/>
      <c r="AE732" s="283"/>
      <c r="AF732" s="283"/>
      <c r="AG732" s="298"/>
      <c r="AH732" s="298"/>
      <c r="AI732" s="298"/>
      <c r="AJ732" s="298"/>
      <c r="AK732" s="298"/>
      <c r="AL732" s="298"/>
      <c r="AM732" s="298"/>
      <c r="AN732" s="298"/>
      <c r="AO732" s="242"/>
      <c r="AP732" s="242"/>
    </row>
    <row r="733" spans="2:42" s="6" customFormat="1" ht="325.5" customHeight="1" x14ac:dyDescent="0.3">
      <c r="B733" s="39"/>
      <c r="C733" s="392"/>
      <c r="D733" s="393"/>
      <c r="E733" s="394"/>
      <c r="F733" s="49" t="s">
        <v>15</v>
      </c>
      <c r="G733" s="14">
        <v>0</v>
      </c>
      <c r="H733" s="14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69">
        <v>0</v>
      </c>
      <c r="Z733" s="171">
        <v>0</v>
      </c>
      <c r="AA733" s="174">
        <v>0</v>
      </c>
      <c r="AB733" s="171">
        <v>0</v>
      </c>
      <c r="AC733" s="284"/>
      <c r="AD733" s="284"/>
      <c r="AE733" s="284"/>
      <c r="AF733" s="284"/>
      <c r="AG733" s="299"/>
      <c r="AH733" s="299"/>
      <c r="AI733" s="299"/>
      <c r="AJ733" s="299"/>
      <c r="AK733" s="299"/>
      <c r="AL733" s="299"/>
      <c r="AM733" s="299"/>
      <c r="AN733" s="299"/>
      <c r="AO733" s="242"/>
      <c r="AP733" s="242"/>
    </row>
    <row r="734" spans="2:42" ht="115.5" customHeight="1" x14ac:dyDescent="0.3">
      <c r="B734" s="39"/>
      <c r="C734" s="275" t="s">
        <v>47</v>
      </c>
      <c r="D734" s="38" t="s">
        <v>5</v>
      </c>
      <c r="E734" s="354" t="s">
        <v>183</v>
      </c>
      <c r="F734" s="49" t="s">
        <v>4</v>
      </c>
      <c r="G734" s="13">
        <f>I734+M734+Q734+U734+Y734</f>
        <v>33753372.079999998</v>
      </c>
      <c r="H734" s="13">
        <f>K734+O734+S734+W734+AA734</f>
        <v>33600411.439999998</v>
      </c>
      <c r="I734" s="13">
        <v>6065325.0199999996</v>
      </c>
      <c r="J734" s="13">
        <v>0</v>
      </c>
      <c r="K734" s="13">
        <v>5993465.3899999997</v>
      </c>
      <c r="L734" s="13">
        <v>0</v>
      </c>
      <c r="M734" s="13">
        <v>5945909.5999999996</v>
      </c>
      <c r="N734" s="13">
        <v>0</v>
      </c>
      <c r="O734" s="13">
        <v>5941032.4000000004</v>
      </c>
      <c r="P734" s="13">
        <v>0</v>
      </c>
      <c r="Q734" s="13">
        <v>5904163.6399999997</v>
      </c>
      <c r="R734" s="13">
        <v>0</v>
      </c>
      <c r="S734" s="13">
        <v>5889873.5999999996</v>
      </c>
      <c r="T734" s="13">
        <v>0</v>
      </c>
      <c r="U734" s="13">
        <v>7231217.0800000001</v>
      </c>
      <c r="V734" s="13">
        <v>0</v>
      </c>
      <c r="W734" s="13">
        <v>7209940.8099999996</v>
      </c>
      <c r="X734" s="13">
        <v>0</v>
      </c>
      <c r="Y734" s="170">
        <f>Y735+Y736</f>
        <v>8606756.7400000002</v>
      </c>
      <c r="Z734" s="171">
        <v>0</v>
      </c>
      <c r="AA734" s="170">
        <f>AA735+AA736</f>
        <v>8566099.2400000002</v>
      </c>
      <c r="AB734" s="171">
        <v>0</v>
      </c>
      <c r="AC734" s="282" t="s">
        <v>5</v>
      </c>
      <c r="AD734" s="282" t="s">
        <v>5</v>
      </c>
      <c r="AE734" s="282" t="s">
        <v>5</v>
      </c>
      <c r="AF734" s="282" t="s">
        <v>5</v>
      </c>
      <c r="AG734" s="297" t="s">
        <v>5</v>
      </c>
      <c r="AH734" s="297" t="s">
        <v>5</v>
      </c>
      <c r="AI734" s="297" t="s">
        <v>5</v>
      </c>
      <c r="AJ734" s="297" t="s">
        <v>5</v>
      </c>
      <c r="AK734" s="297" t="s">
        <v>5</v>
      </c>
      <c r="AL734" s="297" t="s">
        <v>5</v>
      </c>
      <c r="AM734" s="297" t="s">
        <v>5</v>
      </c>
      <c r="AN734" s="297" t="s">
        <v>5</v>
      </c>
      <c r="AO734" s="241" t="s">
        <v>5</v>
      </c>
      <c r="AP734" s="241" t="s">
        <v>5</v>
      </c>
    </row>
    <row r="735" spans="2:42" ht="246" customHeight="1" x14ac:dyDescent="0.3">
      <c r="B735" s="39"/>
      <c r="C735" s="304"/>
      <c r="D735" s="39"/>
      <c r="E735" s="355"/>
      <c r="F735" s="49" t="s">
        <v>13</v>
      </c>
      <c r="G735" s="13">
        <f>I735+M735+Q735+U735+Y735</f>
        <v>2351445.3499999996</v>
      </c>
      <c r="H735" s="13">
        <f>K735+O735+S735+W735+AA735</f>
        <v>2341729.33</v>
      </c>
      <c r="I735" s="13">
        <v>965325.02</v>
      </c>
      <c r="J735" s="13">
        <v>0</v>
      </c>
      <c r="K735" s="13">
        <v>961732.04</v>
      </c>
      <c r="L735" s="13">
        <v>0</v>
      </c>
      <c r="M735" s="13">
        <v>299013.46000000002</v>
      </c>
      <c r="N735" s="13">
        <v>0</v>
      </c>
      <c r="O735" s="13">
        <v>297051.62</v>
      </c>
      <c r="P735" s="13">
        <v>0</v>
      </c>
      <c r="Q735" s="13">
        <v>295208.18</v>
      </c>
      <c r="R735" s="13">
        <v>0</v>
      </c>
      <c r="S735" s="13">
        <v>294493.68</v>
      </c>
      <c r="T735" s="13">
        <v>0</v>
      </c>
      <c r="U735" s="13">
        <v>361560.85</v>
      </c>
      <c r="V735" s="13">
        <v>0</v>
      </c>
      <c r="W735" s="13">
        <v>360147.04</v>
      </c>
      <c r="X735" s="13">
        <v>0</v>
      </c>
      <c r="Y735" s="170">
        <f>Y731</f>
        <v>430337.84</v>
      </c>
      <c r="Z735" s="171">
        <v>0</v>
      </c>
      <c r="AA735" s="170">
        <f>AA731</f>
        <v>428304.95</v>
      </c>
      <c r="AB735" s="171">
        <v>0</v>
      </c>
      <c r="AC735" s="283"/>
      <c r="AD735" s="283"/>
      <c r="AE735" s="283"/>
      <c r="AF735" s="283"/>
      <c r="AG735" s="298"/>
      <c r="AH735" s="298"/>
      <c r="AI735" s="298"/>
      <c r="AJ735" s="298"/>
      <c r="AK735" s="298"/>
      <c r="AL735" s="298"/>
      <c r="AM735" s="298"/>
      <c r="AN735" s="298"/>
      <c r="AO735" s="242"/>
      <c r="AP735" s="242"/>
    </row>
    <row r="736" spans="2:42" ht="209.25" customHeight="1" x14ac:dyDescent="0.3">
      <c r="B736" s="39"/>
      <c r="C736" s="304"/>
      <c r="D736" s="39"/>
      <c r="E736" s="355"/>
      <c r="F736" s="49" t="s">
        <v>14</v>
      </c>
      <c r="G736" s="13">
        <f>I736+M736+Q736+U736+Y736</f>
        <v>31401926.730000004</v>
      </c>
      <c r="H736" s="13">
        <f>K736+O736+S736+W736+AA736</f>
        <v>31258682.109999999</v>
      </c>
      <c r="I736" s="13">
        <v>5100000</v>
      </c>
      <c r="J736" s="13">
        <v>0</v>
      </c>
      <c r="K736" s="13">
        <v>5031733.3499999996</v>
      </c>
      <c r="L736" s="13">
        <v>0</v>
      </c>
      <c r="M736" s="13">
        <v>5646896.1399999997</v>
      </c>
      <c r="N736" s="13">
        <v>0</v>
      </c>
      <c r="O736" s="13">
        <v>5643980.7800000003</v>
      </c>
      <c r="P736" s="13">
        <v>0</v>
      </c>
      <c r="Q736" s="13">
        <v>5608955.46</v>
      </c>
      <c r="R736" s="13"/>
      <c r="S736" s="13">
        <v>5595379.9199999999</v>
      </c>
      <c r="T736" s="13">
        <v>0</v>
      </c>
      <c r="U736" s="13">
        <v>6869656.2300000004</v>
      </c>
      <c r="V736" s="13"/>
      <c r="W736" s="13">
        <v>6849793.7699999996</v>
      </c>
      <c r="X736" s="13">
        <v>0</v>
      </c>
      <c r="Y736" s="170">
        <f>Y732</f>
        <v>8176418.9000000004</v>
      </c>
      <c r="Z736" s="171">
        <v>0</v>
      </c>
      <c r="AA736" s="170">
        <f>AA732</f>
        <v>8137794.29</v>
      </c>
      <c r="AB736" s="171">
        <v>0</v>
      </c>
      <c r="AC736" s="283"/>
      <c r="AD736" s="283"/>
      <c r="AE736" s="283"/>
      <c r="AF736" s="283"/>
      <c r="AG736" s="298"/>
      <c r="AH736" s="298"/>
      <c r="AI736" s="298"/>
      <c r="AJ736" s="298"/>
      <c r="AK736" s="298"/>
      <c r="AL736" s="298"/>
      <c r="AM736" s="298"/>
      <c r="AN736" s="298"/>
      <c r="AO736" s="242"/>
      <c r="AP736" s="242"/>
    </row>
    <row r="737" spans="2:42" ht="331.5" customHeight="1" x14ac:dyDescent="0.3">
      <c r="B737" s="39"/>
      <c r="C737" s="304"/>
      <c r="D737" s="46"/>
      <c r="E737" s="356"/>
      <c r="F737" s="49" t="s">
        <v>15</v>
      </c>
      <c r="G737" s="14">
        <v>0</v>
      </c>
      <c r="H737" s="14">
        <v>0</v>
      </c>
      <c r="I737" s="13">
        <v>0</v>
      </c>
      <c r="J737" s="13">
        <v>0</v>
      </c>
      <c r="K737" s="13">
        <v>0</v>
      </c>
      <c r="L737" s="13">
        <v>0</v>
      </c>
      <c r="M737" s="13">
        <v>0</v>
      </c>
      <c r="N737" s="13">
        <v>0</v>
      </c>
      <c r="O737" s="13">
        <v>0</v>
      </c>
      <c r="P737" s="13">
        <v>0</v>
      </c>
      <c r="Q737" s="13">
        <v>0</v>
      </c>
      <c r="R737" s="13">
        <v>0</v>
      </c>
      <c r="S737" s="13">
        <v>0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74"/>
      <c r="Z737" s="171">
        <v>0</v>
      </c>
      <c r="AA737" s="174">
        <v>0</v>
      </c>
      <c r="AB737" s="171">
        <v>0</v>
      </c>
      <c r="AC737" s="284"/>
      <c r="AD737" s="284"/>
      <c r="AE737" s="284"/>
      <c r="AF737" s="284"/>
      <c r="AG737" s="299"/>
      <c r="AH737" s="299"/>
      <c r="AI737" s="299"/>
      <c r="AJ737" s="299"/>
      <c r="AK737" s="299"/>
      <c r="AL737" s="299"/>
      <c r="AM737" s="299"/>
      <c r="AN737" s="299"/>
      <c r="AO737" s="242"/>
      <c r="AP737" s="242"/>
    </row>
    <row r="738" spans="2:42" ht="120.75" customHeight="1" x14ac:dyDescent="0.3">
      <c r="B738" s="275"/>
      <c r="C738" s="357" t="s">
        <v>87</v>
      </c>
      <c r="D738" s="357">
        <v>502</v>
      </c>
      <c r="E738" s="368" t="s">
        <v>184</v>
      </c>
      <c r="F738" s="49" t="s">
        <v>4</v>
      </c>
      <c r="G738" s="13">
        <f>I738+M738+Q738+U738+Y738</f>
        <v>33753372.079999998</v>
      </c>
      <c r="H738" s="13">
        <f>K738+O738+S738+W738+AA738</f>
        <v>33600411.439999998</v>
      </c>
      <c r="I738" s="13">
        <v>6065325.0199999996</v>
      </c>
      <c r="J738" s="13">
        <v>0</v>
      </c>
      <c r="K738" s="13">
        <v>5993465.3899999997</v>
      </c>
      <c r="L738" s="13">
        <v>0</v>
      </c>
      <c r="M738" s="13">
        <v>5945909.5999999996</v>
      </c>
      <c r="N738" s="13">
        <v>0</v>
      </c>
      <c r="O738" s="13">
        <v>5941032.4000000004</v>
      </c>
      <c r="P738" s="13">
        <v>0</v>
      </c>
      <c r="Q738" s="13">
        <v>5904163.6399999997</v>
      </c>
      <c r="R738" s="13">
        <v>0</v>
      </c>
      <c r="S738" s="13">
        <v>5889873.5999999996</v>
      </c>
      <c r="T738" s="13">
        <v>0</v>
      </c>
      <c r="U738" s="99">
        <v>7231217.0800000001</v>
      </c>
      <c r="V738" s="99">
        <v>0</v>
      </c>
      <c r="W738" s="99">
        <v>7209940.8099999996</v>
      </c>
      <c r="X738" s="99">
        <v>0</v>
      </c>
      <c r="Y738" s="170">
        <f>Y739+Y740</f>
        <v>8606756.7400000002</v>
      </c>
      <c r="Z738" s="171"/>
      <c r="AA738" s="170">
        <f>AA739+AA740</f>
        <v>8566099.2400000002</v>
      </c>
      <c r="AB738" s="171"/>
      <c r="AC738" s="282" t="s">
        <v>49</v>
      </c>
      <c r="AD738" s="282" t="s">
        <v>41</v>
      </c>
      <c r="AE738" s="288">
        <f>(AG738+AI738+AK738+AM738)/4</f>
        <v>84.5</v>
      </c>
      <c r="AF738" s="282">
        <f>(AH738+AJ738+AL738+AN738)/4</f>
        <v>82.7</v>
      </c>
      <c r="AG738" s="303">
        <v>100</v>
      </c>
      <c r="AH738" s="303">
        <v>100</v>
      </c>
      <c r="AI738" s="297">
        <v>100</v>
      </c>
      <c r="AJ738" s="297">
        <v>92.8</v>
      </c>
      <c r="AK738" s="297">
        <v>38</v>
      </c>
      <c r="AL738" s="297">
        <v>38</v>
      </c>
      <c r="AM738" s="297">
        <v>100</v>
      </c>
      <c r="AN738" s="297">
        <v>100</v>
      </c>
      <c r="AO738" s="241">
        <v>100</v>
      </c>
      <c r="AP738" s="241">
        <v>100</v>
      </c>
    </row>
    <row r="739" spans="2:42" ht="251.25" customHeight="1" x14ac:dyDescent="0.3">
      <c r="B739" s="304"/>
      <c r="C739" s="357"/>
      <c r="D739" s="357"/>
      <c r="E739" s="368"/>
      <c r="F739" s="49" t="s">
        <v>13</v>
      </c>
      <c r="G739" s="13">
        <f>I739+M739+Q739+U739+Y739</f>
        <v>2351445.3499999996</v>
      </c>
      <c r="H739" s="13">
        <f>K739+O739+S739+W739+AA739</f>
        <v>2341729.33</v>
      </c>
      <c r="I739" s="13">
        <v>965325.02</v>
      </c>
      <c r="J739" s="13">
        <v>0</v>
      </c>
      <c r="K739" s="13">
        <v>961732.04</v>
      </c>
      <c r="L739" s="13">
        <v>0</v>
      </c>
      <c r="M739" s="13">
        <v>299013.46000000002</v>
      </c>
      <c r="N739" s="13">
        <v>0</v>
      </c>
      <c r="O739" s="13">
        <v>297051.62</v>
      </c>
      <c r="P739" s="13">
        <v>0</v>
      </c>
      <c r="Q739" s="13">
        <v>295208.18</v>
      </c>
      <c r="R739" s="13">
        <v>0</v>
      </c>
      <c r="S739" s="13">
        <v>294493.68</v>
      </c>
      <c r="T739" s="13">
        <v>0</v>
      </c>
      <c r="U739" s="99">
        <v>361560.85</v>
      </c>
      <c r="V739" s="99">
        <v>0</v>
      </c>
      <c r="W739" s="99">
        <v>360147.04</v>
      </c>
      <c r="X739" s="99">
        <v>0</v>
      </c>
      <c r="Y739" s="170">
        <v>430337.84</v>
      </c>
      <c r="Z739" s="171">
        <v>0</v>
      </c>
      <c r="AA739" s="170">
        <v>428304.95</v>
      </c>
      <c r="AB739" s="171">
        <v>0</v>
      </c>
      <c r="AC739" s="283"/>
      <c r="AD739" s="283"/>
      <c r="AE739" s="289"/>
      <c r="AF739" s="283"/>
      <c r="AG739" s="303"/>
      <c r="AH739" s="303"/>
      <c r="AI739" s="298"/>
      <c r="AJ739" s="298"/>
      <c r="AK739" s="298"/>
      <c r="AL739" s="298"/>
      <c r="AM739" s="298"/>
      <c r="AN739" s="298"/>
      <c r="AO739" s="242"/>
      <c r="AP739" s="242"/>
    </row>
    <row r="740" spans="2:42" ht="171" customHeight="1" x14ac:dyDescent="0.3">
      <c r="B740" s="304"/>
      <c r="C740" s="357"/>
      <c r="D740" s="357"/>
      <c r="E740" s="368"/>
      <c r="F740" s="49" t="s">
        <v>14</v>
      </c>
      <c r="G740" s="13">
        <f>I740+M740+Q740+U740+Y740</f>
        <v>31401926.730000004</v>
      </c>
      <c r="H740" s="13">
        <f>K740+O740+S740+W740+AA740</f>
        <v>31258682.109999999</v>
      </c>
      <c r="I740" s="13">
        <v>5100000</v>
      </c>
      <c r="J740" s="13">
        <v>0</v>
      </c>
      <c r="K740" s="13">
        <v>5031733.3499999996</v>
      </c>
      <c r="L740" s="13">
        <v>0</v>
      </c>
      <c r="M740" s="13">
        <v>5646896.1399999997</v>
      </c>
      <c r="N740" s="13">
        <v>0</v>
      </c>
      <c r="O740" s="13">
        <v>5643980.7800000003</v>
      </c>
      <c r="P740" s="13">
        <v>0</v>
      </c>
      <c r="Q740" s="13">
        <v>5608955.46</v>
      </c>
      <c r="R740" s="13"/>
      <c r="S740" s="13">
        <v>5595379.9199999999</v>
      </c>
      <c r="T740" s="13">
        <v>0</v>
      </c>
      <c r="U740" s="99">
        <v>6869656.2300000004</v>
      </c>
      <c r="V740" s="99"/>
      <c r="W740" s="99">
        <v>6849793.7699999996</v>
      </c>
      <c r="X740" s="99">
        <v>0</v>
      </c>
      <c r="Y740" s="170">
        <v>8176418.9000000004</v>
      </c>
      <c r="Z740" s="171">
        <v>0</v>
      </c>
      <c r="AA740" s="170">
        <v>8137794.29</v>
      </c>
      <c r="AB740" s="171">
        <v>0</v>
      </c>
      <c r="AC740" s="283"/>
      <c r="AD740" s="283"/>
      <c r="AE740" s="289"/>
      <c r="AF740" s="283"/>
      <c r="AG740" s="303"/>
      <c r="AH740" s="303"/>
      <c r="AI740" s="298"/>
      <c r="AJ740" s="298"/>
      <c r="AK740" s="298"/>
      <c r="AL740" s="298"/>
      <c r="AM740" s="298"/>
      <c r="AN740" s="298"/>
      <c r="AO740" s="242"/>
      <c r="AP740" s="242"/>
    </row>
    <row r="741" spans="2:42" ht="299.25" customHeight="1" x14ac:dyDescent="0.65">
      <c r="B741" s="304"/>
      <c r="C741" s="357"/>
      <c r="D741" s="357"/>
      <c r="E741" s="368"/>
      <c r="F741" s="49" t="s">
        <v>15</v>
      </c>
      <c r="G741" s="14">
        <v>0</v>
      </c>
      <c r="H741" s="14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>
        <v>0</v>
      </c>
      <c r="R741" s="13">
        <v>0</v>
      </c>
      <c r="S741" s="13">
        <v>0</v>
      </c>
      <c r="T741" s="13">
        <v>0</v>
      </c>
      <c r="U741" s="99">
        <v>0</v>
      </c>
      <c r="V741" s="99">
        <v>0</v>
      </c>
      <c r="W741" s="99">
        <v>0</v>
      </c>
      <c r="X741" s="99">
        <v>0</v>
      </c>
      <c r="Y741" s="167">
        <v>0</v>
      </c>
      <c r="Z741" s="168">
        <v>0</v>
      </c>
      <c r="AA741" s="196">
        <v>0</v>
      </c>
      <c r="AB741" s="168">
        <v>0</v>
      </c>
      <c r="AC741" s="283"/>
      <c r="AD741" s="283"/>
      <c r="AE741" s="289"/>
      <c r="AF741" s="283"/>
      <c r="AG741" s="303"/>
      <c r="AH741" s="303"/>
      <c r="AI741" s="299"/>
      <c r="AJ741" s="299"/>
      <c r="AK741" s="299"/>
      <c r="AL741" s="299"/>
      <c r="AM741" s="299"/>
      <c r="AN741" s="299"/>
      <c r="AO741" s="242"/>
      <c r="AP741" s="242"/>
    </row>
    <row r="742" spans="2:42" s="6" customFormat="1" ht="110.25" customHeight="1" x14ac:dyDescent="0.3">
      <c r="B742" s="367"/>
      <c r="C742" s="370" t="s">
        <v>88</v>
      </c>
      <c r="D742" s="47" t="s">
        <v>5</v>
      </c>
      <c r="E742" s="50" t="s">
        <v>5</v>
      </c>
      <c r="F742" s="24" t="s">
        <v>4</v>
      </c>
      <c r="G742" s="100">
        <f>I742+M742+Q742+U742+Y742</f>
        <v>33753372.079999998</v>
      </c>
      <c r="H742" s="100">
        <f>K742+O742+S742+W742+AA742</f>
        <v>33600411.439999998</v>
      </c>
      <c r="I742" s="100">
        <v>6065325.0199999996</v>
      </c>
      <c r="J742" s="100">
        <v>0</v>
      </c>
      <c r="K742" s="100">
        <v>5993465.3899999997</v>
      </c>
      <c r="L742" s="100">
        <v>0</v>
      </c>
      <c r="M742" s="100">
        <v>5945909.5999999996</v>
      </c>
      <c r="N742" s="100">
        <v>0</v>
      </c>
      <c r="O742" s="100">
        <v>5941032.4000000004</v>
      </c>
      <c r="P742" s="100">
        <v>0</v>
      </c>
      <c r="Q742" s="100">
        <v>5904163.6399999997</v>
      </c>
      <c r="R742" s="100">
        <v>0</v>
      </c>
      <c r="S742" s="100">
        <v>5889873.5999999996</v>
      </c>
      <c r="T742" s="100">
        <v>0</v>
      </c>
      <c r="U742" s="100">
        <v>7231217.0800000001</v>
      </c>
      <c r="V742" s="100">
        <v>0</v>
      </c>
      <c r="W742" s="100">
        <v>7209940.8099999996</v>
      </c>
      <c r="X742" s="100">
        <v>0</v>
      </c>
      <c r="Y742" s="175">
        <f>Y744+Y743</f>
        <v>8606756.7400000002</v>
      </c>
      <c r="Z742" s="176"/>
      <c r="AA742" s="175">
        <f>AA744+AA743</f>
        <v>8566099.2400000002</v>
      </c>
      <c r="AB742" s="176">
        <v>0</v>
      </c>
      <c r="AC742" s="282" t="s">
        <v>5</v>
      </c>
      <c r="AD742" s="282" t="s">
        <v>5</v>
      </c>
      <c r="AE742" s="288" t="s">
        <v>5</v>
      </c>
      <c r="AF742" s="282" t="s">
        <v>5</v>
      </c>
      <c r="AG742" s="297" t="s">
        <v>5</v>
      </c>
      <c r="AH742" s="297" t="s">
        <v>5</v>
      </c>
      <c r="AI742" s="297" t="s">
        <v>5</v>
      </c>
      <c r="AJ742" s="297" t="s">
        <v>5</v>
      </c>
      <c r="AK742" s="297" t="s">
        <v>5</v>
      </c>
      <c r="AL742" s="297" t="s">
        <v>5</v>
      </c>
      <c r="AM742" s="297" t="s">
        <v>5</v>
      </c>
      <c r="AN742" s="297" t="s">
        <v>5</v>
      </c>
      <c r="AO742" s="241" t="s">
        <v>5</v>
      </c>
      <c r="AP742" s="241" t="s">
        <v>5</v>
      </c>
    </row>
    <row r="743" spans="2:42" s="6" customFormat="1" ht="315" customHeight="1" x14ac:dyDescent="0.3">
      <c r="B743" s="367"/>
      <c r="C743" s="371"/>
      <c r="D743" s="47"/>
      <c r="E743" s="50"/>
      <c r="F743" s="24" t="s">
        <v>13</v>
      </c>
      <c r="G743" s="100">
        <f>I743+M743+Q743+U743+Y743</f>
        <v>2351445.3499999996</v>
      </c>
      <c r="H743" s="100">
        <f>K743+O743+S743+W743+AA743</f>
        <v>2341729.33</v>
      </c>
      <c r="I743" s="100">
        <v>965325.02</v>
      </c>
      <c r="J743" s="100">
        <v>0</v>
      </c>
      <c r="K743" s="100">
        <v>961732.04</v>
      </c>
      <c r="L743" s="100">
        <v>0</v>
      </c>
      <c r="M743" s="100">
        <v>299013.46000000002</v>
      </c>
      <c r="N743" s="100">
        <v>0</v>
      </c>
      <c r="O743" s="100">
        <v>297051.62</v>
      </c>
      <c r="P743" s="100">
        <v>0</v>
      </c>
      <c r="Q743" s="100">
        <v>295208.18</v>
      </c>
      <c r="R743" s="100">
        <v>0</v>
      </c>
      <c r="S743" s="100">
        <v>294493.68</v>
      </c>
      <c r="T743" s="100">
        <v>0</v>
      </c>
      <c r="U743" s="100">
        <v>361560.85</v>
      </c>
      <c r="V743" s="100">
        <v>0</v>
      </c>
      <c r="W743" s="100">
        <v>360147.04</v>
      </c>
      <c r="X743" s="100">
        <v>0</v>
      </c>
      <c r="Y743" s="175">
        <f>Y739</f>
        <v>430337.84</v>
      </c>
      <c r="Z743" s="176">
        <v>0</v>
      </c>
      <c r="AA743" s="175">
        <f>AA739</f>
        <v>428304.95</v>
      </c>
      <c r="AB743" s="176">
        <v>0</v>
      </c>
      <c r="AC743" s="283"/>
      <c r="AD743" s="283"/>
      <c r="AE743" s="289"/>
      <c r="AF743" s="283"/>
      <c r="AG743" s="298"/>
      <c r="AH743" s="298"/>
      <c r="AI743" s="298"/>
      <c r="AJ743" s="298"/>
      <c r="AK743" s="298"/>
      <c r="AL743" s="298"/>
      <c r="AM743" s="298"/>
      <c r="AN743" s="298"/>
      <c r="AO743" s="242"/>
      <c r="AP743" s="242"/>
    </row>
    <row r="744" spans="2:42" s="6" customFormat="1" ht="249.75" customHeight="1" x14ac:dyDescent="0.3">
      <c r="B744" s="367"/>
      <c r="C744" s="371"/>
      <c r="D744" s="47"/>
      <c r="E744" s="50"/>
      <c r="F744" s="24" t="s">
        <v>14</v>
      </c>
      <c r="G744" s="100">
        <f>I744+M744+Q744+U744+Y744</f>
        <v>31401926.730000004</v>
      </c>
      <c r="H744" s="100">
        <f>K744+O744+S744+W744+AA744</f>
        <v>31258682.109999999</v>
      </c>
      <c r="I744" s="100">
        <v>5100000</v>
      </c>
      <c r="J744" s="100">
        <v>0</v>
      </c>
      <c r="K744" s="100">
        <v>5031733.3499999996</v>
      </c>
      <c r="L744" s="100">
        <v>0</v>
      </c>
      <c r="M744" s="100">
        <v>5646896.1399999997</v>
      </c>
      <c r="N744" s="100">
        <v>0</v>
      </c>
      <c r="O744" s="100">
        <v>5643980.7800000003</v>
      </c>
      <c r="P744" s="100">
        <v>0</v>
      </c>
      <c r="Q744" s="100">
        <v>5608955.46</v>
      </c>
      <c r="R744" s="100"/>
      <c r="S744" s="100">
        <v>5595379.9199999999</v>
      </c>
      <c r="T744" s="100">
        <v>0</v>
      </c>
      <c r="U744" s="100">
        <v>6869656.2300000004</v>
      </c>
      <c r="V744" s="100"/>
      <c r="W744" s="100">
        <v>6849793.7699999996</v>
      </c>
      <c r="X744" s="100">
        <v>0</v>
      </c>
      <c r="Y744" s="175">
        <f>Y740</f>
        <v>8176418.9000000004</v>
      </c>
      <c r="Z744" s="176">
        <v>0</v>
      </c>
      <c r="AA744" s="175">
        <f>AA740</f>
        <v>8137794.29</v>
      </c>
      <c r="AB744" s="176">
        <v>0</v>
      </c>
      <c r="AC744" s="283"/>
      <c r="AD744" s="283"/>
      <c r="AE744" s="289"/>
      <c r="AF744" s="283"/>
      <c r="AG744" s="298"/>
      <c r="AH744" s="298"/>
      <c r="AI744" s="298"/>
      <c r="AJ744" s="298"/>
      <c r="AK744" s="298"/>
      <c r="AL744" s="298"/>
      <c r="AM744" s="298"/>
      <c r="AN744" s="298"/>
      <c r="AO744" s="242"/>
      <c r="AP744" s="242"/>
    </row>
    <row r="745" spans="2:42" s="6" customFormat="1" ht="404.25" customHeight="1" x14ac:dyDescent="0.3">
      <c r="B745" s="367"/>
      <c r="C745" s="384"/>
      <c r="D745" s="47"/>
      <c r="E745" s="50"/>
      <c r="F745" s="24" t="s">
        <v>15</v>
      </c>
      <c r="G745" s="101">
        <v>0</v>
      </c>
      <c r="H745" s="101">
        <v>0</v>
      </c>
      <c r="I745" s="100">
        <v>0</v>
      </c>
      <c r="J745" s="100">
        <v>0</v>
      </c>
      <c r="K745" s="100">
        <v>0</v>
      </c>
      <c r="L745" s="100">
        <v>0</v>
      </c>
      <c r="M745" s="100">
        <v>0</v>
      </c>
      <c r="N745" s="100">
        <v>0</v>
      </c>
      <c r="O745" s="100">
        <v>0</v>
      </c>
      <c r="P745" s="100">
        <v>0</v>
      </c>
      <c r="Q745" s="100">
        <v>0</v>
      </c>
      <c r="R745" s="100">
        <v>0</v>
      </c>
      <c r="S745" s="100">
        <v>0</v>
      </c>
      <c r="T745" s="100">
        <v>0</v>
      </c>
      <c r="U745" s="100">
        <v>0</v>
      </c>
      <c r="V745" s="100">
        <v>0</v>
      </c>
      <c r="W745" s="100">
        <v>0</v>
      </c>
      <c r="X745" s="100">
        <v>0</v>
      </c>
      <c r="Y745" s="175">
        <v>0</v>
      </c>
      <c r="Z745" s="176">
        <v>0</v>
      </c>
      <c r="AA745" s="175">
        <v>0</v>
      </c>
      <c r="AB745" s="176">
        <v>0</v>
      </c>
      <c r="AC745" s="284"/>
      <c r="AD745" s="284"/>
      <c r="AE745" s="290"/>
      <c r="AF745" s="284"/>
      <c r="AG745" s="299"/>
      <c r="AH745" s="299"/>
      <c r="AI745" s="299"/>
      <c r="AJ745" s="299"/>
      <c r="AK745" s="299"/>
      <c r="AL745" s="299"/>
      <c r="AM745" s="299"/>
      <c r="AN745" s="299"/>
      <c r="AO745" s="242"/>
      <c r="AP745" s="242"/>
    </row>
    <row r="746" spans="2:42" ht="120" customHeight="1" x14ac:dyDescent="0.65">
      <c r="B746" s="411" t="s">
        <v>16</v>
      </c>
      <c r="C746" s="412"/>
      <c r="D746" s="405" t="s">
        <v>5</v>
      </c>
      <c r="E746" s="405" t="s">
        <v>5</v>
      </c>
      <c r="F746" s="27" t="s">
        <v>4</v>
      </c>
      <c r="G746" s="29">
        <f>I746+M746+Q746+U746+Y746</f>
        <v>574557162.44000006</v>
      </c>
      <c r="H746" s="29">
        <f>K746+O746+S746+W746+AA746</f>
        <v>563554862.69000006</v>
      </c>
      <c r="I746" s="25">
        <v>115367617.56</v>
      </c>
      <c r="J746" s="25">
        <v>0</v>
      </c>
      <c r="K746" s="25">
        <v>110218786.26000001</v>
      </c>
      <c r="L746" s="25">
        <v>0</v>
      </c>
      <c r="M746" s="25">
        <v>92593003.510000005</v>
      </c>
      <c r="N746" s="25">
        <v>0</v>
      </c>
      <c r="O746" s="25">
        <f>O742+O721+O330+O82</f>
        <v>91238169.900000006</v>
      </c>
      <c r="P746" s="25">
        <v>0</v>
      </c>
      <c r="Q746" s="25">
        <v>45846893.340000004</v>
      </c>
      <c r="R746" s="25">
        <v>0</v>
      </c>
      <c r="S746" s="25">
        <f>S742+S721+S330+S82</f>
        <v>44425382.079999998</v>
      </c>
      <c r="T746" s="25">
        <v>0</v>
      </c>
      <c r="U746" s="25">
        <f>U742+U330+U82+U721</f>
        <v>137003459.06999999</v>
      </c>
      <c r="V746" s="25">
        <v>0</v>
      </c>
      <c r="W746" s="25">
        <f>W747+W748+W749</f>
        <v>134464064.07999998</v>
      </c>
      <c r="X746" s="25">
        <v>0</v>
      </c>
      <c r="Y746" s="175">
        <f>Y742+Y721+Y330+Y30+Y46</f>
        <v>183746188.95999998</v>
      </c>
      <c r="Z746" s="233"/>
      <c r="AA746" s="175">
        <v>183208460.37</v>
      </c>
      <c r="AB746" s="233"/>
      <c r="AC746" s="289" t="s">
        <v>5</v>
      </c>
      <c r="AD746" s="289" t="s">
        <v>5</v>
      </c>
      <c r="AE746" s="289" t="s">
        <v>5</v>
      </c>
      <c r="AF746" s="289" t="s">
        <v>5</v>
      </c>
      <c r="AG746" s="303" t="s">
        <v>5</v>
      </c>
      <c r="AH746" s="303" t="s">
        <v>5</v>
      </c>
      <c r="AI746" s="297" t="s">
        <v>5</v>
      </c>
      <c r="AJ746" s="297" t="s">
        <v>5</v>
      </c>
      <c r="AK746" s="297" t="s">
        <v>5</v>
      </c>
      <c r="AL746" s="297" t="s">
        <v>5</v>
      </c>
      <c r="AM746" s="297" t="s">
        <v>5</v>
      </c>
      <c r="AN746" s="297" t="s">
        <v>5</v>
      </c>
      <c r="AO746" s="241" t="s">
        <v>5</v>
      </c>
      <c r="AP746" s="241" t="s">
        <v>5</v>
      </c>
    </row>
    <row r="747" spans="2:42" ht="198.75" customHeight="1" x14ac:dyDescent="0.65">
      <c r="B747" s="413"/>
      <c r="C747" s="414"/>
      <c r="D747" s="406"/>
      <c r="E747" s="406"/>
      <c r="F747" s="27" t="s">
        <v>13</v>
      </c>
      <c r="G747" s="29">
        <f>I747+M747+Q747+U747+Y747</f>
        <v>203974928.85000002</v>
      </c>
      <c r="H747" s="29">
        <f>K747+O747+S747+W747+AA747</f>
        <v>195633558.56999999</v>
      </c>
      <c r="I747" s="25">
        <v>24544322.849999998</v>
      </c>
      <c r="J747" s="25">
        <v>0</v>
      </c>
      <c r="K747" s="25">
        <v>19958976.449999999</v>
      </c>
      <c r="L747" s="25">
        <v>0</v>
      </c>
      <c r="M747" s="25">
        <v>41159244.68</v>
      </c>
      <c r="N747" s="25">
        <v>0</v>
      </c>
      <c r="O747" s="25">
        <f>O743+O722+O331+O83</f>
        <v>40558679.600000001</v>
      </c>
      <c r="P747" s="25">
        <v>0</v>
      </c>
      <c r="Q747" s="25">
        <v>22412490.960000001</v>
      </c>
      <c r="R747" s="25">
        <v>0</v>
      </c>
      <c r="S747" s="25">
        <f>S743+S722+S331+S83</f>
        <v>21036424.789999999</v>
      </c>
      <c r="T747" s="25">
        <v>0</v>
      </c>
      <c r="U747" s="25">
        <f>U743+U722+U83+U331</f>
        <v>40745894.219999999</v>
      </c>
      <c r="V747" s="25">
        <v>0</v>
      </c>
      <c r="W747" s="25">
        <f>W743+W722+W331+W83</f>
        <v>39360638.390000001</v>
      </c>
      <c r="X747" s="25">
        <v>0</v>
      </c>
      <c r="Y747" s="175">
        <f>Y743+Y722+Y83+Y331</f>
        <v>75112976.140000001</v>
      </c>
      <c r="Z747" s="233"/>
      <c r="AA747" s="175">
        <v>74718839.340000004</v>
      </c>
      <c r="AB747" s="233"/>
      <c r="AC747" s="289"/>
      <c r="AD747" s="289"/>
      <c r="AE747" s="321"/>
      <c r="AF747" s="289"/>
      <c r="AG747" s="303"/>
      <c r="AH747" s="303"/>
      <c r="AI747" s="298"/>
      <c r="AJ747" s="298"/>
      <c r="AK747" s="298"/>
      <c r="AL747" s="298"/>
      <c r="AM747" s="298"/>
      <c r="AN747" s="298"/>
      <c r="AO747" s="242"/>
      <c r="AP747" s="242"/>
    </row>
    <row r="748" spans="2:42" ht="206.25" customHeight="1" x14ac:dyDescent="0.65">
      <c r="B748" s="413"/>
      <c r="C748" s="414"/>
      <c r="D748" s="406"/>
      <c r="E748" s="406"/>
      <c r="F748" s="27" t="s">
        <v>14</v>
      </c>
      <c r="G748" s="29">
        <f>I748+M748+Q748+U748+Y748</f>
        <v>346871732.68000001</v>
      </c>
      <c r="H748" s="29">
        <f>K748+O748+S748+W748+AA748</f>
        <v>344439334.20999998</v>
      </c>
      <c r="I748" s="28">
        <v>83393767.329999998</v>
      </c>
      <c r="J748" s="28">
        <v>0</v>
      </c>
      <c r="K748" s="29">
        <v>82855043.329999998</v>
      </c>
      <c r="L748" s="28">
        <v>0</v>
      </c>
      <c r="M748" s="29">
        <f>M744+M723+M332+M84</f>
        <v>47847572.180000007</v>
      </c>
      <c r="N748" s="28">
        <v>0</v>
      </c>
      <c r="O748" s="29">
        <f>O744+O723+O332+O84</f>
        <v>47106076.680000007</v>
      </c>
      <c r="P748" s="28">
        <v>0</v>
      </c>
      <c r="Q748" s="29">
        <f>Q744+Q723+Q332+Q84</f>
        <v>22489708.209999997</v>
      </c>
      <c r="R748" s="28">
        <v>0</v>
      </c>
      <c r="S748" s="29">
        <f>S744+S723+S332+S84</f>
        <v>22475435.149999999</v>
      </c>
      <c r="T748" s="28">
        <v>0</v>
      </c>
      <c r="U748" s="29">
        <f>U744+U723+U332+U84</f>
        <v>91047467.120000005</v>
      </c>
      <c r="V748" s="28">
        <v>0</v>
      </c>
      <c r="W748" s="29">
        <f>W744+W723+W332+W84</f>
        <v>89948185.819999993</v>
      </c>
      <c r="X748" s="28">
        <v>0</v>
      </c>
      <c r="Y748" s="175">
        <f>Y744+Y336+Y332+Y84</f>
        <v>102093217.84</v>
      </c>
      <c r="Z748" s="233"/>
      <c r="AA748" s="175">
        <f>AA744+AA723+AA332+AA32</f>
        <v>102054593.23</v>
      </c>
      <c r="AB748" s="233"/>
      <c r="AC748" s="289"/>
      <c r="AD748" s="289"/>
      <c r="AE748" s="321"/>
      <c r="AF748" s="289"/>
      <c r="AG748" s="303"/>
      <c r="AH748" s="303"/>
      <c r="AI748" s="298"/>
      <c r="AJ748" s="298"/>
      <c r="AK748" s="298"/>
      <c r="AL748" s="298"/>
      <c r="AM748" s="298"/>
      <c r="AN748" s="298"/>
      <c r="AO748" s="244"/>
      <c r="AP748" s="244"/>
    </row>
    <row r="749" spans="2:42" ht="401.25" customHeight="1" x14ac:dyDescent="0.65">
      <c r="B749" s="413"/>
      <c r="C749" s="414"/>
      <c r="D749" s="406"/>
      <c r="E749" s="406"/>
      <c r="F749" s="27" t="s">
        <v>15</v>
      </c>
      <c r="G749" s="29">
        <f>I749+M749+Q749+U749+Y749</f>
        <v>21628138.890000001</v>
      </c>
      <c r="H749" s="29">
        <f>K749+O749+S749+W749+AA749</f>
        <v>21399607.890000001</v>
      </c>
      <c r="I749" s="28">
        <v>7429527.3799999999</v>
      </c>
      <c r="J749" s="28">
        <v>0</v>
      </c>
      <c r="K749" s="29">
        <v>7404766.4800000004</v>
      </c>
      <c r="L749" s="28">
        <v>0</v>
      </c>
      <c r="M749" s="29">
        <f>M745+M724+M333+M85</f>
        <v>3586186.65</v>
      </c>
      <c r="N749" s="28">
        <v>0</v>
      </c>
      <c r="O749" s="29">
        <f>O745+O724+O333+O85</f>
        <v>3573413.62</v>
      </c>
      <c r="P749" s="28">
        <v>0</v>
      </c>
      <c r="Q749" s="29">
        <f>Q745+Q724+Q333+Q85</f>
        <v>246174.17</v>
      </c>
      <c r="R749" s="28">
        <v>0</v>
      </c>
      <c r="S749" s="29">
        <f>S745+S724+S333+S85</f>
        <v>215002.14</v>
      </c>
      <c r="T749" s="28">
        <v>0</v>
      </c>
      <c r="U749" s="29">
        <f>U745+U724+U333+U85</f>
        <v>5210097.7299999995</v>
      </c>
      <c r="V749" s="28">
        <v>0</v>
      </c>
      <c r="W749" s="29">
        <f>W745+W724+W333+W85</f>
        <v>5155239.8699999992</v>
      </c>
      <c r="X749" s="28">
        <v>0</v>
      </c>
      <c r="Y749" s="175">
        <f>Y724</f>
        <v>5156152.96</v>
      </c>
      <c r="Z749" s="233"/>
      <c r="AA749" s="175">
        <f>AA724</f>
        <v>5051185.78</v>
      </c>
      <c r="AB749" s="233"/>
      <c r="AC749" s="289"/>
      <c r="AD749" s="289"/>
      <c r="AE749" s="321"/>
      <c r="AF749" s="289"/>
      <c r="AG749" s="303"/>
      <c r="AH749" s="303"/>
      <c r="AI749" s="298"/>
      <c r="AJ749" s="298"/>
      <c r="AK749" s="298"/>
      <c r="AL749" s="298"/>
      <c r="AM749" s="298"/>
      <c r="AN749" s="298"/>
      <c r="AO749" s="244"/>
      <c r="AP749" s="244"/>
    </row>
    <row r="750" spans="2:42" ht="222" customHeight="1" x14ac:dyDescent="0.65">
      <c r="B750" s="413"/>
      <c r="C750" s="414"/>
      <c r="D750" s="406"/>
      <c r="E750" s="406"/>
      <c r="F750" s="27" t="s">
        <v>189</v>
      </c>
      <c r="G750" s="29">
        <f>Q750</f>
        <v>698520</v>
      </c>
      <c r="H750" s="29">
        <f>S750</f>
        <v>698520</v>
      </c>
      <c r="I750" s="28">
        <v>0</v>
      </c>
      <c r="J750" s="28">
        <v>0</v>
      </c>
      <c r="K750" s="29">
        <v>0</v>
      </c>
      <c r="L750" s="28">
        <v>0</v>
      </c>
      <c r="M750" s="29">
        <v>0</v>
      </c>
      <c r="N750" s="28">
        <v>0</v>
      </c>
      <c r="O750" s="29">
        <v>0</v>
      </c>
      <c r="P750" s="28">
        <v>0</v>
      </c>
      <c r="Q750" s="28">
        <f>Q725</f>
        <v>698520</v>
      </c>
      <c r="R750" s="28">
        <v>0</v>
      </c>
      <c r="S750" s="28">
        <f>S725</f>
        <v>698520</v>
      </c>
      <c r="T750" s="28">
        <v>0</v>
      </c>
      <c r="U750" s="28">
        <v>0</v>
      </c>
      <c r="V750" s="28">
        <v>0</v>
      </c>
      <c r="W750" s="28">
        <v>0</v>
      </c>
      <c r="X750" s="28">
        <v>0</v>
      </c>
      <c r="Y750" s="167"/>
      <c r="Z750" s="233"/>
      <c r="AA750" s="236"/>
      <c r="AB750" s="233"/>
      <c r="AC750" s="289"/>
      <c r="AD750" s="289"/>
      <c r="AE750" s="321"/>
      <c r="AF750" s="289"/>
      <c r="AG750" s="303"/>
      <c r="AH750" s="303"/>
      <c r="AI750" s="298"/>
      <c r="AJ750" s="298"/>
      <c r="AK750" s="298"/>
      <c r="AL750" s="298"/>
      <c r="AM750" s="298"/>
      <c r="AN750" s="298"/>
      <c r="AO750" s="244"/>
      <c r="AP750" s="244"/>
    </row>
    <row r="751" spans="2:42" ht="187.5" customHeight="1" x14ac:dyDescent="0.65">
      <c r="B751" s="413"/>
      <c r="C751" s="414"/>
      <c r="D751" s="406"/>
      <c r="E751" s="406"/>
      <c r="F751" s="27" t="s">
        <v>190</v>
      </c>
      <c r="G751" s="25">
        <f>Y751</f>
        <v>1383842.02</v>
      </c>
      <c r="H751" s="25">
        <v>0</v>
      </c>
      <c r="I751" s="25">
        <v>0</v>
      </c>
      <c r="J751" s="25">
        <v>0</v>
      </c>
      <c r="K751" s="25">
        <v>0</v>
      </c>
      <c r="L751" s="25">
        <v>0</v>
      </c>
      <c r="M751" s="25">
        <v>0</v>
      </c>
      <c r="N751" s="25">
        <v>0</v>
      </c>
      <c r="O751" s="25">
        <v>0</v>
      </c>
      <c r="P751" s="25">
        <v>0</v>
      </c>
      <c r="Q751" s="25">
        <v>0</v>
      </c>
      <c r="R751" s="25">
        <v>0</v>
      </c>
      <c r="S751" s="25">
        <v>0</v>
      </c>
      <c r="T751" s="25">
        <v>0</v>
      </c>
      <c r="U751" s="25">
        <v>0</v>
      </c>
      <c r="V751" s="25">
        <v>0</v>
      </c>
      <c r="W751" s="25">
        <v>0</v>
      </c>
      <c r="X751" s="25">
        <v>0</v>
      </c>
      <c r="Y751" s="175">
        <v>1383842.02</v>
      </c>
      <c r="Z751" s="233"/>
      <c r="AA751" s="175">
        <v>1383842.02</v>
      </c>
      <c r="AB751" s="233"/>
      <c r="AC751" s="289"/>
      <c r="AD751" s="289"/>
      <c r="AE751" s="321"/>
      <c r="AF751" s="289"/>
      <c r="AG751" s="303"/>
      <c r="AH751" s="303"/>
      <c r="AI751" s="298"/>
      <c r="AJ751" s="298"/>
      <c r="AK751" s="298"/>
      <c r="AL751" s="298"/>
      <c r="AM751" s="298"/>
      <c r="AN751" s="298"/>
      <c r="AO751" s="242"/>
      <c r="AP751" s="242"/>
    </row>
    <row r="752" spans="2:42" ht="180" x14ac:dyDescent="0.65">
      <c r="B752" s="413"/>
      <c r="C752" s="414"/>
      <c r="D752" s="406"/>
      <c r="E752" s="406"/>
      <c r="F752" s="27" t="s">
        <v>191</v>
      </c>
      <c r="G752" s="28">
        <v>0</v>
      </c>
      <c r="H752" s="28">
        <v>0</v>
      </c>
      <c r="I752" s="28">
        <v>0</v>
      </c>
      <c r="J752" s="28">
        <v>0</v>
      </c>
      <c r="K752" s="28">
        <v>0</v>
      </c>
      <c r="L752" s="28">
        <v>0</v>
      </c>
      <c r="M752" s="28">
        <v>0</v>
      </c>
      <c r="N752" s="28">
        <v>0</v>
      </c>
      <c r="O752" s="28">
        <v>0</v>
      </c>
      <c r="P752" s="28">
        <v>0</v>
      </c>
      <c r="Q752" s="28">
        <v>0</v>
      </c>
      <c r="R752" s="28">
        <v>0</v>
      </c>
      <c r="S752" s="28">
        <v>0</v>
      </c>
      <c r="T752" s="28">
        <v>0</v>
      </c>
      <c r="U752" s="28">
        <v>0</v>
      </c>
      <c r="V752" s="28">
        <v>0</v>
      </c>
      <c r="W752" s="28">
        <v>0</v>
      </c>
      <c r="X752" s="28">
        <v>0</v>
      </c>
      <c r="Y752" s="167"/>
      <c r="Z752" s="233"/>
      <c r="AA752" s="167"/>
      <c r="AB752" s="233"/>
      <c r="AC752" s="289"/>
      <c r="AD752" s="289"/>
      <c r="AE752" s="321"/>
      <c r="AF752" s="289"/>
      <c r="AG752" s="303"/>
      <c r="AH752" s="303"/>
      <c r="AI752" s="298"/>
      <c r="AJ752" s="298"/>
      <c r="AK752" s="298"/>
      <c r="AL752" s="298"/>
      <c r="AM752" s="298"/>
      <c r="AN752" s="298"/>
      <c r="AO752" s="242"/>
      <c r="AP752" s="242"/>
    </row>
    <row r="753" spans="2:42" ht="228.75" customHeight="1" x14ac:dyDescent="0.3">
      <c r="B753" s="413"/>
      <c r="C753" s="414"/>
      <c r="D753" s="406"/>
      <c r="E753" s="406"/>
      <c r="F753" s="27" t="s">
        <v>192</v>
      </c>
      <c r="G753" s="28">
        <v>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0</v>
      </c>
      <c r="P753" s="28">
        <v>0</v>
      </c>
      <c r="Q753" s="28">
        <v>0</v>
      </c>
      <c r="R753" s="28">
        <v>0</v>
      </c>
      <c r="S753" s="28">
        <v>0</v>
      </c>
      <c r="T753" s="28">
        <v>0</v>
      </c>
      <c r="U753" s="28">
        <v>0</v>
      </c>
      <c r="V753" s="28">
        <v>0</v>
      </c>
      <c r="W753" s="28">
        <v>0</v>
      </c>
      <c r="X753" s="28">
        <v>0</v>
      </c>
      <c r="Y753" s="133"/>
      <c r="Z753" s="115"/>
      <c r="AA753" s="133"/>
      <c r="AB753" s="115"/>
      <c r="AC753" s="289"/>
      <c r="AD753" s="289"/>
      <c r="AE753" s="321"/>
      <c r="AF753" s="289"/>
      <c r="AG753" s="303"/>
      <c r="AH753" s="303"/>
      <c r="AI753" s="298"/>
      <c r="AJ753" s="298"/>
      <c r="AK753" s="298"/>
      <c r="AL753" s="298"/>
      <c r="AM753" s="298"/>
      <c r="AN753" s="298"/>
      <c r="AO753" s="242"/>
      <c r="AP753" s="242"/>
    </row>
    <row r="754" spans="2:42" ht="270" x14ac:dyDescent="0.3">
      <c r="B754" s="415"/>
      <c r="C754" s="416"/>
      <c r="D754" s="406"/>
      <c r="E754" s="406"/>
      <c r="F754" s="27" t="s">
        <v>193</v>
      </c>
      <c r="G754" s="25">
        <f>Y754</f>
        <v>1383842.02</v>
      </c>
      <c r="H754" s="25">
        <v>1383842.02</v>
      </c>
      <c r="I754" s="25">
        <v>0</v>
      </c>
      <c r="J754" s="25">
        <v>0</v>
      </c>
      <c r="K754" s="25">
        <v>0</v>
      </c>
      <c r="L754" s="25">
        <v>0</v>
      </c>
      <c r="M754" s="25">
        <v>0</v>
      </c>
      <c r="N754" s="25">
        <v>0</v>
      </c>
      <c r="O754" s="25">
        <v>0</v>
      </c>
      <c r="P754" s="25">
        <v>0</v>
      </c>
      <c r="Q754" s="25">
        <v>0</v>
      </c>
      <c r="R754" s="25">
        <v>0</v>
      </c>
      <c r="S754" s="25">
        <v>0</v>
      </c>
      <c r="T754" s="25">
        <v>0</v>
      </c>
      <c r="U754" s="25">
        <v>0</v>
      </c>
      <c r="V754" s="25">
        <v>0</v>
      </c>
      <c r="W754" s="25">
        <v>0</v>
      </c>
      <c r="X754" s="25">
        <v>0</v>
      </c>
      <c r="Y754" s="175">
        <f>Y751</f>
        <v>1383842.02</v>
      </c>
      <c r="Z754" s="237"/>
      <c r="AA754" s="175">
        <f>AA751</f>
        <v>1383842.02</v>
      </c>
      <c r="AB754" s="115"/>
      <c r="AC754" s="289"/>
      <c r="AD754" s="289"/>
      <c r="AE754" s="322"/>
      <c r="AF754" s="289"/>
      <c r="AG754" s="303"/>
      <c r="AH754" s="303"/>
      <c r="AI754" s="299"/>
      <c r="AJ754" s="299"/>
      <c r="AK754" s="299"/>
      <c r="AL754" s="299"/>
      <c r="AM754" s="299"/>
      <c r="AN754" s="299"/>
      <c r="AO754" s="242"/>
      <c r="AP754" s="243"/>
    </row>
    <row r="755" spans="2:42" x14ac:dyDescent="0.65">
      <c r="B755" s="313" t="s">
        <v>110</v>
      </c>
      <c r="C755" s="313"/>
      <c r="D755" s="313"/>
      <c r="E755" s="313"/>
      <c r="F755" s="313"/>
      <c r="G755" s="313"/>
      <c r="H755" s="313"/>
      <c r="I755" s="313"/>
      <c r="J755" s="313"/>
      <c r="K755" s="313"/>
      <c r="L755" s="313"/>
      <c r="M755" s="313"/>
      <c r="N755" s="313"/>
      <c r="O755" s="313"/>
      <c r="P755" s="313"/>
      <c r="Q755" s="313"/>
      <c r="R755" s="313"/>
      <c r="S755" s="313"/>
      <c r="T755" s="313"/>
      <c r="U755" s="313"/>
      <c r="V755" s="313"/>
      <c r="W755" s="313"/>
      <c r="X755" s="313"/>
      <c r="Y755" s="313"/>
      <c r="Z755" s="313"/>
      <c r="AA755" s="313"/>
      <c r="AB755" s="313"/>
      <c r="AC755" s="313"/>
      <c r="AD755" s="313"/>
      <c r="AE755" s="313"/>
      <c r="AF755" s="313"/>
      <c r="AG755" s="62"/>
      <c r="AH755" s="62"/>
      <c r="AI755" s="62"/>
      <c r="AJ755" s="62"/>
      <c r="AK755" s="62"/>
      <c r="AL755" s="62"/>
      <c r="AM755" s="62"/>
      <c r="AN755" s="62"/>
      <c r="AO755" s="256"/>
      <c r="AP755" s="257"/>
    </row>
    <row r="756" spans="2:42" x14ac:dyDescent="0.65">
      <c r="B756" s="18"/>
      <c r="C756" s="18"/>
      <c r="D756" s="18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34"/>
      <c r="Z756" s="19"/>
      <c r="AA756" s="134"/>
      <c r="AB756" s="19"/>
      <c r="AC756" s="34"/>
      <c r="AD756" s="34"/>
      <c r="AE756" s="34"/>
      <c r="AF756" s="34"/>
      <c r="AG756" s="63"/>
      <c r="AH756" s="63"/>
      <c r="AI756" s="63"/>
      <c r="AJ756" s="63"/>
      <c r="AK756" s="63"/>
      <c r="AL756" s="63"/>
      <c r="AM756" s="63"/>
      <c r="AN756" s="63"/>
    </row>
    <row r="757" spans="2:42" ht="23.25" customHeight="1" x14ac:dyDescent="0.85">
      <c r="B757" s="410"/>
      <c r="C757" s="410"/>
      <c r="D757" s="410"/>
      <c r="E757" s="410"/>
      <c r="F757" s="410"/>
      <c r="G757" s="410"/>
      <c r="H757" s="410"/>
      <c r="I757" s="410"/>
      <c r="J757" s="410"/>
      <c r="K757" s="410"/>
      <c r="L757" s="410"/>
      <c r="M757" s="410"/>
      <c r="N757" s="410"/>
      <c r="O757" s="410"/>
      <c r="P757" s="410"/>
      <c r="Q757" s="410"/>
      <c r="R757" s="410"/>
      <c r="S757" s="410"/>
      <c r="T757" s="410"/>
      <c r="U757" s="410"/>
      <c r="V757" s="410"/>
      <c r="W757" s="410"/>
      <c r="X757" s="410"/>
      <c r="Y757" s="410"/>
      <c r="Z757" s="410"/>
      <c r="AA757" s="410"/>
      <c r="AB757" s="410"/>
      <c r="AC757" s="410"/>
      <c r="AD757" s="410"/>
      <c r="AE757" s="410"/>
      <c r="AF757" s="410"/>
      <c r="AG757" s="30"/>
      <c r="AH757" s="30"/>
      <c r="AI757" s="30"/>
      <c r="AJ757" s="30"/>
      <c r="AK757" s="30"/>
      <c r="AL757" s="30"/>
      <c r="AM757" s="30"/>
      <c r="AN757" s="30"/>
    </row>
    <row r="758" spans="2:42" ht="18.75" customHeight="1" x14ac:dyDescent="0.85">
      <c r="B758" s="410"/>
      <c r="C758" s="410"/>
      <c r="D758" s="410"/>
      <c r="E758" s="410"/>
      <c r="F758" s="410"/>
      <c r="G758" s="410"/>
      <c r="H758" s="410"/>
      <c r="I758" s="410"/>
      <c r="J758" s="410"/>
      <c r="K758" s="410"/>
      <c r="L758" s="410"/>
      <c r="M758" s="410"/>
      <c r="N758" s="410"/>
      <c r="O758" s="410"/>
      <c r="P758" s="410"/>
      <c r="Q758" s="410"/>
      <c r="R758" s="410"/>
      <c r="S758" s="410"/>
      <c r="T758" s="410"/>
      <c r="U758" s="410"/>
      <c r="V758" s="410"/>
      <c r="W758" s="410"/>
      <c r="X758" s="410"/>
      <c r="Y758" s="410"/>
      <c r="Z758" s="410"/>
      <c r="AA758" s="410"/>
      <c r="AB758" s="410"/>
      <c r="AC758" s="410"/>
      <c r="AD758" s="410"/>
      <c r="AE758" s="410"/>
      <c r="AF758" s="410"/>
      <c r="AG758" s="30"/>
      <c r="AH758" s="30"/>
      <c r="AI758" s="30"/>
      <c r="AJ758" s="30"/>
      <c r="AK758" s="30"/>
      <c r="AL758" s="30"/>
      <c r="AM758" s="30"/>
      <c r="AN758" s="30"/>
    </row>
    <row r="759" spans="2:42" ht="22.5" customHeight="1" x14ac:dyDescent="0.85">
      <c r="B759" s="410"/>
      <c r="C759" s="410"/>
      <c r="D759" s="410"/>
      <c r="E759" s="410"/>
      <c r="F759" s="410"/>
      <c r="G759" s="410"/>
      <c r="H759" s="410"/>
      <c r="I759" s="410"/>
      <c r="J759" s="410"/>
      <c r="K759" s="410"/>
      <c r="L759" s="410"/>
      <c r="M759" s="410"/>
      <c r="N759" s="410"/>
      <c r="O759" s="410"/>
      <c r="P759" s="410"/>
      <c r="Q759" s="410"/>
      <c r="R759" s="410"/>
      <c r="S759" s="410"/>
      <c r="T759" s="410"/>
      <c r="U759" s="410"/>
      <c r="V759" s="410"/>
      <c r="W759" s="410"/>
      <c r="X759" s="410"/>
      <c r="Y759" s="410"/>
      <c r="Z759" s="410"/>
      <c r="AA759" s="410"/>
      <c r="AB759" s="410"/>
      <c r="AC759" s="410"/>
      <c r="AD759" s="410"/>
      <c r="AE759" s="410"/>
      <c r="AF759" s="410"/>
      <c r="AG759" s="30"/>
      <c r="AH759" s="30"/>
      <c r="AI759" s="30"/>
      <c r="AJ759" s="30"/>
      <c r="AK759" s="30"/>
      <c r="AL759" s="30"/>
      <c r="AM759" s="30"/>
      <c r="AN759" s="30"/>
    </row>
    <row r="760" spans="2:42" ht="18.75" customHeight="1" x14ac:dyDescent="0.85">
      <c r="B760" s="410"/>
      <c r="C760" s="410"/>
      <c r="D760" s="410"/>
      <c r="E760" s="410"/>
      <c r="F760" s="410"/>
      <c r="G760" s="410"/>
      <c r="H760" s="410"/>
      <c r="I760" s="410"/>
      <c r="J760" s="410"/>
      <c r="K760" s="410"/>
      <c r="L760" s="410"/>
      <c r="M760" s="410"/>
      <c r="N760" s="410"/>
      <c r="O760" s="410"/>
      <c r="P760" s="410"/>
      <c r="Q760" s="410"/>
      <c r="R760" s="410"/>
      <c r="S760" s="410"/>
      <c r="T760" s="410"/>
      <c r="U760" s="410"/>
      <c r="V760" s="410"/>
      <c r="W760" s="410"/>
      <c r="X760" s="410"/>
      <c r="Y760" s="410"/>
      <c r="Z760" s="410"/>
      <c r="AA760" s="410"/>
      <c r="AB760" s="410"/>
      <c r="AC760" s="410"/>
      <c r="AD760" s="410"/>
      <c r="AE760" s="410"/>
      <c r="AF760" s="410"/>
      <c r="AG760" s="30"/>
      <c r="AH760" s="30"/>
      <c r="AI760" s="30"/>
      <c r="AJ760" s="30"/>
      <c r="AK760" s="30"/>
      <c r="AL760" s="30"/>
      <c r="AM760" s="30"/>
      <c r="AN760" s="30"/>
    </row>
    <row r="761" spans="2:42" ht="18.75" customHeight="1" x14ac:dyDescent="0.85">
      <c r="B761" s="410"/>
      <c r="C761" s="410"/>
      <c r="D761" s="410"/>
      <c r="E761" s="410"/>
      <c r="F761" s="410"/>
      <c r="G761" s="410"/>
      <c r="H761" s="410"/>
      <c r="I761" s="410"/>
      <c r="J761" s="410"/>
      <c r="K761" s="410"/>
      <c r="L761" s="410"/>
      <c r="M761" s="410"/>
      <c r="N761" s="410"/>
      <c r="O761" s="410"/>
      <c r="P761" s="410"/>
      <c r="Q761" s="410"/>
      <c r="R761" s="410"/>
      <c r="S761" s="410"/>
      <c r="T761" s="410"/>
      <c r="U761" s="410"/>
      <c r="V761" s="410"/>
      <c r="W761" s="410"/>
      <c r="X761" s="410"/>
      <c r="Y761" s="410"/>
      <c r="Z761" s="410"/>
      <c r="AA761" s="410"/>
      <c r="AB761" s="410"/>
      <c r="AC761" s="410"/>
      <c r="AD761" s="410"/>
      <c r="AE761" s="410"/>
      <c r="AF761" s="410"/>
      <c r="AG761" s="30"/>
      <c r="AH761" s="30"/>
      <c r="AI761" s="30"/>
      <c r="AJ761" s="30"/>
      <c r="AK761" s="30"/>
      <c r="AL761" s="30"/>
      <c r="AM761" s="30"/>
      <c r="AN761" s="30"/>
    </row>
    <row r="762" spans="2:42" ht="18.75" customHeight="1" x14ac:dyDescent="0.85">
      <c r="B762" s="410"/>
      <c r="C762" s="410"/>
      <c r="D762" s="410"/>
      <c r="E762" s="410"/>
      <c r="F762" s="410"/>
      <c r="G762" s="410"/>
      <c r="H762" s="410"/>
      <c r="I762" s="410"/>
      <c r="J762" s="410"/>
      <c r="K762" s="410"/>
      <c r="L762" s="410"/>
      <c r="M762" s="410"/>
      <c r="N762" s="410"/>
      <c r="O762" s="410"/>
      <c r="P762" s="410"/>
      <c r="Q762" s="410"/>
      <c r="R762" s="410"/>
      <c r="S762" s="410"/>
      <c r="T762" s="410"/>
      <c r="U762" s="410"/>
      <c r="V762" s="410"/>
      <c r="W762" s="410"/>
      <c r="X762" s="410"/>
      <c r="Y762" s="410"/>
      <c r="Z762" s="410"/>
      <c r="AA762" s="410"/>
      <c r="AB762" s="410"/>
      <c r="AC762" s="410"/>
      <c r="AD762" s="410"/>
      <c r="AE762" s="410"/>
      <c r="AF762" s="410"/>
      <c r="AG762" s="30"/>
      <c r="AH762" s="30"/>
      <c r="AI762" s="30"/>
      <c r="AJ762" s="30"/>
      <c r="AK762" s="30"/>
      <c r="AL762" s="30"/>
      <c r="AM762" s="30"/>
      <c r="AN762" s="30"/>
    </row>
    <row r="763" spans="2:42" ht="61.5" x14ac:dyDescent="0.85"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135"/>
      <c r="Z763" s="30"/>
      <c r="AA763" s="135"/>
      <c r="AB763" s="30"/>
      <c r="AC763" s="30"/>
      <c r="AD763" s="30"/>
      <c r="AE763" s="30"/>
      <c r="AF763" s="30"/>
      <c r="AG763" s="30"/>
      <c r="AH763" s="30"/>
      <c r="AI763" s="30"/>
      <c r="AJ763" s="30"/>
      <c r="AK763" s="30"/>
      <c r="AL763" s="30"/>
      <c r="AM763" s="30"/>
      <c r="AN763" s="30"/>
    </row>
  </sheetData>
  <mergeCells count="1373">
    <mergeCell ref="C694:C696"/>
    <mergeCell ref="C703:C707"/>
    <mergeCell ref="C326:C327"/>
    <mergeCell ref="C306:C307"/>
    <mergeCell ref="C310:C312"/>
    <mergeCell ref="AB7:AH7"/>
    <mergeCell ref="AB6:AH6"/>
    <mergeCell ref="AB5:AH5"/>
    <mergeCell ref="E78:E81"/>
    <mergeCell ref="E649:E657"/>
    <mergeCell ref="D649:D657"/>
    <mergeCell ref="E541:E546"/>
    <mergeCell ref="E604:E612"/>
    <mergeCell ref="AK130:AK133"/>
    <mergeCell ref="AL130:AL133"/>
    <mergeCell ref="AE110:AE129"/>
    <mergeCell ref="AF110:AF129"/>
    <mergeCell ref="AG130:AG133"/>
    <mergeCell ref="AH130:AH133"/>
    <mergeCell ref="AG110:AG129"/>
    <mergeCell ref="AH110:AH129"/>
    <mergeCell ref="AD110:AD129"/>
    <mergeCell ref="AC130:AC133"/>
    <mergeCell ref="AH586:AH594"/>
    <mergeCell ref="AI586:AI594"/>
    <mergeCell ref="AJ586:AJ594"/>
    <mergeCell ref="AK586:AK594"/>
    <mergeCell ref="AD478:AD540"/>
    <mergeCell ref="AC478:AC540"/>
    <mergeCell ref="AG334:AG342"/>
    <mergeCell ref="AK98:AK101"/>
    <mergeCell ref="AI278:AI281"/>
    <mergeCell ref="AK721:AK729"/>
    <mergeCell ref="AL721:AL729"/>
    <mergeCell ref="AK318:AK321"/>
    <mergeCell ref="AL318:AL321"/>
    <mergeCell ref="AK314:AK317"/>
    <mergeCell ref="AL314:AL317"/>
    <mergeCell ref="AD322:AD325"/>
    <mergeCell ref="AE322:AE325"/>
    <mergeCell ref="AF322:AF325"/>
    <mergeCell ref="AG322:AG325"/>
    <mergeCell ref="AH322:AH325"/>
    <mergeCell ref="AI322:AI325"/>
    <mergeCell ref="AJ322:AJ325"/>
    <mergeCell ref="AK322:AK325"/>
    <mergeCell ref="AL322:AL325"/>
    <mergeCell ref="AI343:AI351"/>
    <mergeCell ref="AJ343:AJ351"/>
    <mergeCell ref="AK352:AK432"/>
    <mergeCell ref="AL352:AL432"/>
    <mergeCell ref="AJ334:AJ342"/>
    <mergeCell ref="AI334:AI342"/>
    <mergeCell ref="AK343:AK351"/>
    <mergeCell ref="AK330:AK333"/>
    <mergeCell ref="AL330:AL333"/>
    <mergeCell ref="AK334:AK342"/>
    <mergeCell ref="AK278:AK281"/>
    <mergeCell ref="AL278:AL281"/>
    <mergeCell ref="AK282:AK285"/>
    <mergeCell ref="AK54:AK77"/>
    <mergeCell ref="AL54:AL77"/>
    <mergeCell ref="AK82:AK85"/>
    <mergeCell ref="AL82:AL85"/>
    <mergeCell ref="AK86:AK89"/>
    <mergeCell ref="AL214:AL217"/>
    <mergeCell ref="AH218:AH221"/>
    <mergeCell ref="AI218:AI221"/>
    <mergeCell ref="AJ218:AJ221"/>
    <mergeCell ref="AF343:AF351"/>
    <mergeCell ref="AK286:AK289"/>
    <mergeCell ref="AL286:AL289"/>
    <mergeCell ref="AL334:AL342"/>
    <mergeCell ref="AL343:AL351"/>
    <mergeCell ref="AL559:AL576"/>
    <mergeCell ref="AJ278:AJ281"/>
    <mergeCell ref="AF282:AF285"/>
    <mergeCell ref="AG282:AG285"/>
    <mergeCell ref="AI282:AI285"/>
    <mergeCell ref="AJ282:AJ285"/>
    <mergeCell ref="AL290:AL293"/>
    <mergeCell ref="AJ559:AJ576"/>
    <mergeCell ref="AK559:AK576"/>
    <mergeCell ref="AJ286:AJ289"/>
    <mergeCell ref="AF286:AF289"/>
    <mergeCell ref="AG330:AG333"/>
    <mergeCell ref="AI314:AI317"/>
    <mergeCell ref="AL86:AL89"/>
    <mergeCell ref="AK90:AK93"/>
    <mergeCell ref="AL90:AL93"/>
    <mergeCell ref="AK94:AK97"/>
    <mergeCell ref="AL94:AL97"/>
    <mergeCell ref="AL586:AL594"/>
    <mergeCell ref="AC282:AC285"/>
    <mergeCell ref="AD282:AD285"/>
    <mergeCell ref="AE282:AE285"/>
    <mergeCell ref="AC559:AC576"/>
    <mergeCell ref="AD559:AD576"/>
    <mergeCell ref="AE559:AE576"/>
    <mergeCell ref="AD330:AD333"/>
    <mergeCell ref="AD433:AD477"/>
    <mergeCell ref="AC334:AC342"/>
    <mergeCell ref="AK262:AK265"/>
    <mergeCell ref="AL262:AL265"/>
    <mergeCell ref="AI721:AI729"/>
    <mergeCell ref="AJ721:AJ729"/>
    <mergeCell ref="AJ314:AJ317"/>
    <mergeCell ref="AJ330:AJ333"/>
    <mergeCell ref="AJ290:AJ293"/>
    <mergeCell ref="AK270:AK273"/>
    <mergeCell ref="AL270:AL273"/>
    <mergeCell ref="AK274:AK277"/>
    <mergeCell ref="AL274:AL277"/>
    <mergeCell ref="AH274:AH277"/>
    <mergeCell ref="AI270:AI273"/>
    <mergeCell ref="AH721:AH729"/>
    <mergeCell ref="AH433:AH477"/>
    <mergeCell ref="AH352:AH432"/>
    <mergeCell ref="AG286:AG289"/>
    <mergeCell ref="AH286:AH289"/>
    <mergeCell ref="AI286:AI289"/>
    <mergeCell ref="AI352:AI432"/>
    <mergeCell ref="AK134:AK161"/>
    <mergeCell ref="AL282:AL285"/>
    <mergeCell ref="AC286:AC289"/>
    <mergeCell ref="AD286:AD289"/>
    <mergeCell ref="AE286:AE289"/>
    <mergeCell ref="AI274:AI277"/>
    <mergeCell ref="AJ274:AJ277"/>
    <mergeCell ref="AF270:AF273"/>
    <mergeCell ref="AK254:AK257"/>
    <mergeCell ref="AL254:AL257"/>
    <mergeCell ref="AE270:AE273"/>
    <mergeCell ref="AE433:AE477"/>
    <mergeCell ref="AF433:AF477"/>
    <mergeCell ref="AL210:AL213"/>
    <mergeCell ref="AC206:AC209"/>
    <mergeCell ref="AC202:AC205"/>
    <mergeCell ref="AG202:AG205"/>
    <mergeCell ref="AI214:AI217"/>
    <mergeCell ref="AJ214:AJ217"/>
    <mergeCell ref="AK214:AK217"/>
    <mergeCell ref="AJ246:AJ249"/>
    <mergeCell ref="AI250:AI253"/>
    <mergeCell ref="AJ250:AJ253"/>
    <mergeCell ref="AI254:AI257"/>
    <mergeCell ref="AJ254:AJ257"/>
    <mergeCell ref="AI262:AI265"/>
    <mergeCell ref="AJ262:AJ265"/>
    <mergeCell ref="AI266:AI269"/>
    <mergeCell ref="AJ266:AJ269"/>
    <mergeCell ref="AJ174:AJ177"/>
    <mergeCell ref="AI178:AI201"/>
    <mergeCell ref="AJ178:AJ201"/>
    <mergeCell ref="AK226:AK229"/>
    <mergeCell ref="AL226:AL229"/>
    <mergeCell ref="AK230:AK233"/>
    <mergeCell ref="AL230:AL233"/>
    <mergeCell ref="AK234:AK245"/>
    <mergeCell ref="AL234:AL245"/>
    <mergeCell ref="AK246:AK249"/>
    <mergeCell ref="AL246:AL249"/>
    <mergeCell ref="AK250:AK253"/>
    <mergeCell ref="AL250:AL253"/>
    <mergeCell ref="AK266:AK269"/>
    <mergeCell ref="AL266:AL269"/>
    <mergeCell ref="AK218:AK221"/>
    <mergeCell ref="AL218:AL221"/>
    <mergeCell ref="AC222:AC225"/>
    <mergeCell ref="AD222:AD225"/>
    <mergeCell ref="AE222:AE225"/>
    <mergeCell ref="AF222:AF225"/>
    <mergeCell ref="AG222:AG225"/>
    <mergeCell ref="AH222:AH225"/>
    <mergeCell ref="AI222:AI225"/>
    <mergeCell ref="AJ222:AJ225"/>
    <mergeCell ref="AK222:AK225"/>
    <mergeCell ref="AL222:AL225"/>
    <mergeCell ref="C154:C157"/>
    <mergeCell ref="C158:C161"/>
    <mergeCell ref="D158:D161"/>
    <mergeCell ref="E158:E161"/>
    <mergeCell ref="C210:C213"/>
    <mergeCell ref="D210:D213"/>
    <mergeCell ref="E210:E213"/>
    <mergeCell ref="AK202:AK205"/>
    <mergeCell ref="C214:C217"/>
    <mergeCell ref="D214:D217"/>
    <mergeCell ref="E214:E217"/>
    <mergeCell ref="E206:E209"/>
    <mergeCell ref="C206:C209"/>
    <mergeCell ref="D206:D209"/>
    <mergeCell ref="AF170:AF173"/>
    <mergeCell ref="AG170:AG173"/>
    <mergeCell ref="AK174:AK177"/>
    <mergeCell ref="AH178:AH201"/>
    <mergeCell ref="AK178:AK201"/>
    <mergeCell ref="AC134:AC161"/>
    <mergeCell ref="AD134:AD161"/>
    <mergeCell ref="AE134:AE161"/>
    <mergeCell ref="AF134:AF161"/>
    <mergeCell ref="AG134:AG161"/>
    <mergeCell ref="AH134:AH161"/>
    <mergeCell ref="AG162:AG169"/>
    <mergeCell ref="AD170:AD173"/>
    <mergeCell ref="AE170:AE173"/>
    <mergeCell ref="AC174:AC177"/>
    <mergeCell ref="C174:C177"/>
    <mergeCell ref="D174:D177"/>
    <mergeCell ref="AI134:AI161"/>
    <mergeCell ref="AC262:AC265"/>
    <mergeCell ref="AH174:AH177"/>
    <mergeCell ref="AI174:AI177"/>
    <mergeCell ref="AE202:AE205"/>
    <mergeCell ref="D118:D121"/>
    <mergeCell ref="AD218:AD221"/>
    <mergeCell ref="E218:E221"/>
    <mergeCell ref="E46:E49"/>
    <mergeCell ref="E42:E45"/>
    <mergeCell ref="AJ86:AJ89"/>
    <mergeCell ref="AJ90:AJ93"/>
    <mergeCell ref="AJ98:AJ101"/>
    <mergeCell ref="AI78:AI81"/>
    <mergeCell ref="AJ78:AJ81"/>
    <mergeCell ref="AH50:AH53"/>
    <mergeCell ref="AJ106:AJ109"/>
    <mergeCell ref="AI82:AI85"/>
    <mergeCell ref="AJ82:AJ85"/>
    <mergeCell ref="AC86:AC89"/>
    <mergeCell ref="AD86:AD89"/>
    <mergeCell ref="AD82:AD85"/>
    <mergeCell ref="AI110:AI129"/>
    <mergeCell ref="AJ110:AJ129"/>
    <mergeCell ref="AH210:AH213"/>
    <mergeCell ref="AJ130:AJ133"/>
    <mergeCell ref="E178:E181"/>
    <mergeCell ref="AC214:AC217"/>
    <mergeCell ref="AD214:AD217"/>
    <mergeCell ref="AE214:AE217"/>
    <mergeCell ref="AF214:AF217"/>
    <mergeCell ref="AG214:AG217"/>
    <mergeCell ref="AH214:AH217"/>
    <mergeCell ref="E154:E157"/>
    <mergeCell ref="AD130:AD133"/>
    <mergeCell ref="AG106:AG109"/>
    <mergeCell ref="AH106:AH109"/>
    <mergeCell ref="AE78:AE81"/>
    <mergeCell ref="AG78:AG81"/>
    <mergeCell ref="AJ134:AJ161"/>
    <mergeCell ref="D170:D173"/>
    <mergeCell ref="AF130:AF133"/>
    <mergeCell ref="AF90:AF93"/>
    <mergeCell ref="AF94:AF97"/>
    <mergeCell ref="AI94:AI97"/>
    <mergeCell ref="AJ94:AJ97"/>
    <mergeCell ref="AJ230:AJ233"/>
    <mergeCell ref="AI130:AI133"/>
    <mergeCell ref="AI234:AI245"/>
    <mergeCell ref="AJ102:AJ105"/>
    <mergeCell ref="D218:D221"/>
    <mergeCell ref="AI230:AI233"/>
    <mergeCell ref="D238:D241"/>
    <mergeCell ref="D242:D245"/>
    <mergeCell ref="E126:E129"/>
    <mergeCell ref="E130:E133"/>
    <mergeCell ref="AI226:AI229"/>
    <mergeCell ref="AJ226:AJ229"/>
    <mergeCell ref="AC210:AC213"/>
    <mergeCell ref="AD210:AD213"/>
    <mergeCell ref="AE210:AE213"/>
    <mergeCell ref="AF210:AF213"/>
    <mergeCell ref="AG210:AG213"/>
    <mergeCell ref="AE130:AE133"/>
    <mergeCell ref="AF98:AF101"/>
    <mergeCell ref="AF46:AF49"/>
    <mergeCell ref="AG98:AG101"/>
    <mergeCell ref="AH102:AH105"/>
    <mergeCell ref="AI90:AI93"/>
    <mergeCell ref="AI98:AI101"/>
    <mergeCell ref="AI102:AI105"/>
    <mergeCell ref="AF218:AF221"/>
    <mergeCell ref="AG218:AG221"/>
    <mergeCell ref="AE30:AE33"/>
    <mergeCell ref="AF30:AF33"/>
    <mergeCell ref="AG30:AG33"/>
    <mergeCell ref="AF38:AF41"/>
    <mergeCell ref="AI106:AI109"/>
    <mergeCell ref="AH38:AH41"/>
    <mergeCell ref="AG42:AG45"/>
    <mergeCell ref="AH42:AH45"/>
    <mergeCell ref="AE206:AE209"/>
    <mergeCell ref="AE218:AE221"/>
    <mergeCell ref="AF34:AF37"/>
    <mergeCell ref="AH90:AH93"/>
    <mergeCell ref="AH46:AH49"/>
    <mergeCell ref="AI50:AI53"/>
    <mergeCell ref="AH78:AH81"/>
    <mergeCell ref="AH94:AH97"/>
    <mergeCell ref="AH98:AH101"/>
    <mergeCell ref="AE174:AE177"/>
    <mergeCell ref="AF174:AF177"/>
    <mergeCell ref="AG174:AG177"/>
    <mergeCell ref="AH262:AH265"/>
    <mergeCell ref="AH266:AH269"/>
    <mergeCell ref="AG254:AG257"/>
    <mergeCell ref="AI246:AI249"/>
    <mergeCell ref="AG270:AG273"/>
    <mergeCell ref="AH270:AH273"/>
    <mergeCell ref="AG278:AG281"/>
    <mergeCell ref="AH278:AH281"/>
    <mergeCell ref="AG314:AG317"/>
    <mergeCell ref="AH314:AH317"/>
    <mergeCell ref="AH290:AH293"/>
    <mergeCell ref="AH343:AH351"/>
    <mergeCell ref="AF278:AF281"/>
    <mergeCell ref="AF318:AF321"/>
    <mergeCell ref="AG318:AG321"/>
    <mergeCell ref="AI318:AI321"/>
    <mergeCell ref="AH30:AH33"/>
    <mergeCell ref="AG721:AG729"/>
    <mergeCell ref="AF721:AF729"/>
    <mergeCell ref="AH86:AH89"/>
    <mergeCell ref="AF78:AF81"/>
    <mergeCell ref="AC721:AC729"/>
    <mergeCell ref="AG433:AG477"/>
    <mergeCell ref="AG352:AG432"/>
    <mergeCell ref="AF290:AF293"/>
    <mergeCell ref="AG290:AG293"/>
    <mergeCell ref="AF330:AF333"/>
    <mergeCell ref="AC640:AC657"/>
    <mergeCell ref="AC322:AC325"/>
    <mergeCell ref="AE334:AE342"/>
    <mergeCell ref="AC318:AC321"/>
    <mergeCell ref="AD318:AD321"/>
    <mergeCell ref="AE318:AE321"/>
    <mergeCell ref="AF586:AF594"/>
    <mergeCell ref="AG586:AG594"/>
    <mergeCell ref="AC352:AC432"/>
    <mergeCell ref="AC433:AC477"/>
    <mergeCell ref="AD334:AD342"/>
    <mergeCell ref="AD586:AD594"/>
    <mergeCell ref="AE586:AE594"/>
    <mergeCell ref="AC290:AC293"/>
    <mergeCell ref="AD290:AD293"/>
    <mergeCell ref="AE290:AE293"/>
    <mergeCell ref="AE330:AE333"/>
    <mergeCell ref="AE254:AE257"/>
    <mergeCell ref="AG262:AG265"/>
    <mergeCell ref="AE266:AE269"/>
    <mergeCell ref="AG266:AG269"/>
    <mergeCell ref="AG274:AG277"/>
    <mergeCell ref="B757:AF762"/>
    <mergeCell ref="B746:C754"/>
    <mergeCell ref="D738:D741"/>
    <mergeCell ref="E738:E741"/>
    <mergeCell ref="B755:AF755"/>
    <mergeCell ref="D415:D423"/>
    <mergeCell ref="D721:D729"/>
    <mergeCell ref="AD734:AD737"/>
    <mergeCell ref="AE734:AE737"/>
    <mergeCell ref="AF734:AF737"/>
    <mergeCell ref="AC738:AC741"/>
    <mergeCell ref="AD738:AD741"/>
    <mergeCell ref="AE738:AE741"/>
    <mergeCell ref="AF738:AF741"/>
    <mergeCell ref="B742:B745"/>
    <mergeCell ref="D469:D477"/>
    <mergeCell ref="E721:E729"/>
    <mergeCell ref="C738:C741"/>
    <mergeCell ref="C496:C504"/>
    <mergeCell ref="D496:D504"/>
    <mergeCell ref="C523:C531"/>
    <mergeCell ref="C532:C540"/>
    <mergeCell ref="E568:E576"/>
    <mergeCell ref="AC734:AC737"/>
    <mergeCell ref="AF352:AF432"/>
    <mergeCell ref="AE352:AE432"/>
    <mergeCell ref="C478:C486"/>
    <mergeCell ref="D478:D486"/>
    <mergeCell ref="E478:E486"/>
    <mergeCell ref="AF559:AF576"/>
    <mergeCell ref="C676:C679"/>
    <mergeCell ref="C685:C687"/>
    <mergeCell ref="AC586:AC594"/>
    <mergeCell ref="E734:E737"/>
    <mergeCell ref="C730:E733"/>
    <mergeCell ref="AC746:AC754"/>
    <mergeCell ref="AD746:AD754"/>
    <mergeCell ref="AE746:AE754"/>
    <mergeCell ref="B238:B241"/>
    <mergeCell ref="AG226:AG229"/>
    <mergeCell ref="AF226:AF229"/>
    <mergeCell ref="AE230:AE233"/>
    <mergeCell ref="AE226:AE229"/>
    <mergeCell ref="C230:C233"/>
    <mergeCell ref="AC230:AC233"/>
    <mergeCell ref="AC226:AC229"/>
    <mergeCell ref="AF230:AF233"/>
    <mergeCell ref="E238:E241"/>
    <mergeCell ref="C226:E229"/>
    <mergeCell ref="B250:B253"/>
    <mergeCell ref="AD234:AD245"/>
    <mergeCell ref="AC246:AC249"/>
    <mergeCell ref="AD246:AD249"/>
    <mergeCell ref="AC250:AC253"/>
    <mergeCell ref="AD250:AD253"/>
    <mergeCell ref="AD721:AD729"/>
    <mergeCell ref="AG730:AG733"/>
    <mergeCell ref="AG734:AG737"/>
    <mergeCell ref="AG738:AG741"/>
    <mergeCell ref="AG746:AG754"/>
    <mergeCell ref="AG742:AG745"/>
    <mergeCell ref="AG343:AG351"/>
    <mergeCell ref="AF334:AF342"/>
    <mergeCell ref="D262:D265"/>
    <mergeCell ref="AC2:AP3"/>
    <mergeCell ref="C94:C97"/>
    <mergeCell ref="AE42:AE45"/>
    <mergeCell ref="AD46:AD49"/>
    <mergeCell ref="AF86:AF89"/>
    <mergeCell ref="AF106:AF109"/>
    <mergeCell ref="AF82:AF85"/>
    <mergeCell ref="AD102:AD105"/>
    <mergeCell ref="E110:E113"/>
    <mergeCell ref="I16:L16"/>
    <mergeCell ref="AG16:AH16"/>
    <mergeCell ref="AD26:AD29"/>
    <mergeCell ref="C46:C49"/>
    <mergeCell ref="E54:E57"/>
    <mergeCell ref="AE16:AF16"/>
    <mergeCell ref="AD38:AD41"/>
    <mergeCell ref="AI38:AI41"/>
    <mergeCell ref="AJ38:AJ41"/>
    <mergeCell ref="AI34:AI37"/>
    <mergeCell ref="AJ34:AJ37"/>
    <mergeCell ref="AI42:AI45"/>
    <mergeCell ref="AJ42:AJ45"/>
    <mergeCell ref="AI86:AI89"/>
    <mergeCell ref="AI30:AI33"/>
    <mergeCell ref="AJ30:AJ33"/>
    <mergeCell ref="AI46:AI49"/>
    <mergeCell ref="AJ46:AJ49"/>
    <mergeCell ref="AH34:AH37"/>
    <mergeCell ref="AG34:AG37"/>
    <mergeCell ref="AE102:AE105"/>
    <mergeCell ref="AK50:AK53"/>
    <mergeCell ref="AL50:AL53"/>
    <mergeCell ref="C110:C113"/>
    <mergeCell ref="E142:E145"/>
    <mergeCell ref="D142:D145"/>
    <mergeCell ref="C30:C33"/>
    <mergeCell ref="AC110:AC129"/>
    <mergeCell ref="AD54:AD77"/>
    <mergeCell ref="D746:D754"/>
    <mergeCell ref="E746:E754"/>
    <mergeCell ref="AC730:AC733"/>
    <mergeCell ref="AD742:AD745"/>
    <mergeCell ref="AE742:AE745"/>
    <mergeCell ref="AF742:AF745"/>
    <mergeCell ref="C742:C745"/>
    <mergeCell ref="AD730:AD733"/>
    <mergeCell ref="AE730:AE733"/>
    <mergeCell ref="AF730:AF733"/>
    <mergeCell ref="AC742:AC745"/>
    <mergeCell ref="C734:C737"/>
    <mergeCell ref="D146:D149"/>
    <mergeCell ref="D138:D141"/>
    <mergeCell ref="D130:D133"/>
    <mergeCell ref="D90:D93"/>
    <mergeCell ref="C202:E205"/>
    <mergeCell ref="C282:C285"/>
    <mergeCell ref="D222:D225"/>
    <mergeCell ref="E222:E225"/>
    <mergeCell ref="AC218:AC221"/>
    <mergeCell ref="AE94:AE97"/>
    <mergeCell ref="AC98:AC101"/>
    <mergeCell ref="AE98:AE101"/>
    <mergeCell ref="AD94:AD97"/>
    <mergeCell ref="AD90:AD93"/>
    <mergeCell ref="B50:B52"/>
    <mergeCell ref="C66:C69"/>
    <mergeCell ref="D66:D69"/>
    <mergeCell ref="E66:E69"/>
    <mergeCell ref="C70:C73"/>
    <mergeCell ref="C74:C77"/>
    <mergeCell ref="D74:D77"/>
    <mergeCell ref="E74:E77"/>
    <mergeCell ref="E82:E85"/>
    <mergeCell ref="AC90:AC93"/>
    <mergeCell ref="AC82:AC85"/>
    <mergeCell ref="AC54:AC77"/>
    <mergeCell ref="D82:D85"/>
    <mergeCell ref="D98:D101"/>
    <mergeCell ref="B82:B85"/>
    <mergeCell ref="B86:B89"/>
    <mergeCell ref="D94:D97"/>
    <mergeCell ref="C90:C93"/>
    <mergeCell ref="AC94:AC97"/>
    <mergeCell ref="AC50:AC53"/>
    <mergeCell ref="D50:D53"/>
    <mergeCell ref="C50:C53"/>
    <mergeCell ref="D54:D57"/>
    <mergeCell ref="C62:C65"/>
    <mergeCell ref="E58:E61"/>
    <mergeCell ref="C58:C61"/>
    <mergeCell ref="C98:C101"/>
    <mergeCell ref="B98:B101"/>
    <mergeCell ref="AD50:AD53"/>
    <mergeCell ref="AC34:AC37"/>
    <mergeCell ref="AD42:AD45"/>
    <mergeCell ref="AD34:AD37"/>
    <mergeCell ref="AC38:AC41"/>
    <mergeCell ref="AE38:AE41"/>
    <mergeCell ref="AE54:AE77"/>
    <mergeCell ref="AE82:AE85"/>
    <mergeCell ref="AE34:AE37"/>
    <mergeCell ref="AC106:AC109"/>
    <mergeCell ref="D43:D45"/>
    <mergeCell ref="AC42:AC45"/>
    <mergeCell ref="D106:D109"/>
    <mergeCell ref="AG90:AG93"/>
    <mergeCell ref="AG46:AG49"/>
    <mergeCell ref="AE50:AE53"/>
    <mergeCell ref="AF50:AF53"/>
    <mergeCell ref="AG50:AG53"/>
    <mergeCell ref="AF42:AF45"/>
    <mergeCell ref="AE90:AE93"/>
    <mergeCell ref="AG94:AG97"/>
    <mergeCell ref="AG102:AG105"/>
    <mergeCell ref="AG38:AG41"/>
    <mergeCell ref="E98:E101"/>
    <mergeCell ref="E106:E109"/>
    <mergeCell ref="D38:D41"/>
    <mergeCell ref="E38:E41"/>
    <mergeCell ref="C102:E105"/>
    <mergeCell ref="C106:C109"/>
    <mergeCell ref="AC102:AC105"/>
    <mergeCell ref="E2:F2"/>
    <mergeCell ref="G16:H16"/>
    <mergeCell ref="C22:E25"/>
    <mergeCell ref="D46:D49"/>
    <mergeCell ref="B22:B25"/>
    <mergeCell ref="E94:E97"/>
    <mergeCell ref="B90:B93"/>
    <mergeCell ref="B14:B17"/>
    <mergeCell ref="C86:E89"/>
    <mergeCell ref="C82:C85"/>
    <mergeCell ref="C54:C57"/>
    <mergeCell ref="C38:C41"/>
    <mergeCell ref="C26:C29"/>
    <mergeCell ref="D15:E15"/>
    <mergeCell ref="C14:C17"/>
    <mergeCell ref="C8:AH8"/>
    <mergeCell ref="C9:AH9"/>
    <mergeCell ref="C10:AH10"/>
    <mergeCell ref="E90:E93"/>
    <mergeCell ref="AE46:AE49"/>
    <mergeCell ref="B30:B33"/>
    <mergeCell ref="E34:E37"/>
    <mergeCell ref="D34:D37"/>
    <mergeCell ref="C42:C45"/>
    <mergeCell ref="E50:E53"/>
    <mergeCell ref="AF54:AF77"/>
    <mergeCell ref="AG54:AG77"/>
    <mergeCell ref="AH54:AH77"/>
    <mergeCell ref="AE86:AE89"/>
    <mergeCell ref="AG82:AG85"/>
    <mergeCell ref="AH82:AH85"/>
    <mergeCell ref="AG86:AG89"/>
    <mergeCell ref="B738:B741"/>
    <mergeCell ref="B721:B729"/>
    <mergeCell ref="C721:C729"/>
    <mergeCell ref="B379:B387"/>
    <mergeCell ref="C379:C387"/>
    <mergeCell ref="D379:D387"/>
    <mergeCell ref="D361:D369"/>
    <mergeCell ref="C460:C468"/>
    <mergeCell ref="D460:D468"/>
    <mergeCell ref="C442:C450"/>
    <mergeCell ref="C451:C459"/>
    <mergeCell ref="D433:D441"/>
    <mergeCell ref="B406:B414"/>
    <mergeCell ref="D424:D432"/>
    <mergeCell ref="D442:D450"/>
    <mergeCell ref="C370:C378"/>
    <mergeCell ref="D370:D378"/>
    <mergeCell ref="C568:C576"/>
    <mergeCell ref="D568:D576"/>
    <mergeCell ref="B361:B369"/>
    <mergeCell ref="C361:C369"/>
    <mergeCell ref="C424:C432"/>
    <mergeCell ref="C487:C495"/>
    <mergeCell ref="C433:C441"/>
    <mergeCell ref="D586:D594"/>
    <mergeCell ref="D559:D567"/>
    <mergeCell ref="C595:C603"/>
    <mergeCell ref="C604:C612"/>
    <mergeCell ref="D613:D621"/>
    <mergeCell ref="C649:C657"/>
    <mergeCell ref="C541:C549"/>
    <mergeCell ref="C667:C670"/>
    <mergeCell ref="B343:B351"/>
    <mergeCell ref="E343:E351"/>
    <mergeCell ref="C415:C423"/>
    <mergeCell ref="C406:C414"/>
    <mergeCell ref="E415:E423"/>
    <mergeCell ref="D406:D414"/>
    <mergeCell ref="E379:E387"/>
    <mergeCell ref="E352:E360"/>
    <mergeCell ref="B334:B342"/>
    <mergeCell ref="D330:D333"/>
    <mergeCell ref="C352:C360"/>
    <mergeCell ref="C334:E342"/>
    <mergeCell ref="E330:E333"/>
    <mergeCell ref="AC330:AC333"/>
    <mergeCell ref="B352:B360"/>
    <mergeCell ref="E424:E432"/>
    <mergeCell ref="D352:D360"/>
    <mergeCell ref="E406:E414"/>
    <mergeCell ref="D343:D351"/>
    <mergeCell ref="E370:E378"/>
    <mergeCell ref="C388:C396"/>
    <mergeCell ref="D388:D396"/>
    <mergeCell ref="E388:E396"/>
    <mergeCell ref="D397:D405"/>
    <mergeCell ref="E397:E405"/>
    <mergeCell ref="C397:C405"/>
    <mergeCell ref="E361:E369"/>
    <mergeCell ref="AC343:AC351"/>
    <mergeCell ref="C343:C351"/>
    <mergeCell ref="C330:C333"/>
    <mergeCell ref="D286:D289"/>
    <mergeCell ref="E286:E289"/>
    <mergeCell ref="AE262:AE265"/>
    <mergeCell ref="AF262:AF265"/>
    <mergeCell ref="C270:C273"/>
    <mergeCell ref="C274:C277"/>
    <mergeCell ref="C266:C269"/>
    <mergeCell ref="D234:D237"/>
    <mergeCell ref="D298:D301"/>
    <mergeCell ref="AC270:AC273"/>
    <mergeCell ref="AC274:AC277"/>
    <mergeCell ref="B330:B333"/>
    <mergeCell ref="C286:C289"/>
    <mergeCell ref="C290:C293"/>
    <mergeCell ref="D290:D293"/>
    <mergeCell ref="E290:E293"/>
    <mergeCell ref="AD254:AD257"/>
    <mergeCell ref="C294:C297"/>
    <mergeCell ref="AC294:AC297"/>
    <mergeCell ref="AC298:AC301"/>
    <mergeCell ref="AD298:AD301"/>
    <mergeCell ref="AE298:AE301"/>
    <mergeCell ref="AF298:AF301"/>
    <mergeCell ref="C302:C305"/>
    <mergeCell ref="AC234:AC245"/>
    <mergeCell ref="AC254:AC257"/>
    <mergeCell ref="C242:C245"/>
    <mergeCell ref="AE234:AE245"/>
    <mergeCell ref="C318:C321"/>
    <mergeCell ref="C322:C325"/>
    <mergeCell ref="AC302:AC305"/>
    <mergeCell ref="AD302:AD305"/>
    <mergeCell ref="B114:B117"/>
    <mergeCell ref="E230:E233"/>
    <mergeCell ref="C126:C129"/>
    <mergeCell ref="C138:C141"/>
    <mergeCell ref="E262:E265"/>
    <mergeCell ref="E282:E285"/>
    <mergeCell ref="AC278:AC281"/>
    <mergeCell ref="AD266:AD269"/>
    <mergeCell ref="AD270:AD273"/>
    <mergeCell ref="E266:E269"/>
    <mergeCell ref="AD262:AD265"/>
    <mergeCell ref="E234:E237"/>
    <mergeCell ref="AD278:AD281"/>
    <mergeCell ref="D122:D125"/>
    <mergeCell ref="B202:B205"/>
    <mergeCell ref="E146:E149"/>
    <mergeCell ref="D150:D153"/>
    <mergeCell ref="AD174:AD177"/>
    <mergeCell ref="E246:E249"/>
    <mergeCell ref="AD206:AD209"/>
    <mergeCell ref="AD202:AD205"/>
    <mergeCell ref="C222:C225"/>
    <mergeCell ref="C218:C221"/>
    <mergeCell ref="D266:D269"/>
    <mergeCell ref="C122:C125"/>
    <mergeCell ref="C146:C149"/>
    <mergeCell ref="C278:C281"/>
    <mergeCell ref="C234:C237"/>
    <mergeCell ref="D282:D285"/>
    <mergeCell ref="AD226:AD229"/>
    <mergeCell ref="AC266:AC269"/>
    <mergeCell ref="D154:D157"/>
    <mergeCell ref="C34:C37"/>
    <mergeCell ref="B110:B113"/>
    <mergeCell ref="C114:C117"/>
    <mergeCell ref="D126:D129"/>
    <mergeCell ref="D110:D113"/>
    <mergeCell ref="C142:C145"/>
    <mergeCell ref="C134:C137"/>
    <mergeCell ref="E150:E153"/>
    <mergeCell ref="B206:B209"/>
    <mergeCell ref="C238:C241"/>
    <mergeCell ref="E134:E137"/>
    <mergeCell ref="D230:D233"/>
    <mergeCell ref="D114:D117"/>
    <mergeCell ref="AG230:AG233"/>
    <mergeCell ref="AE246:AE249"/>
    <mergeCell ref="AF246:AF249"/>
    <mergeCell ref="AF206:AF209"/>
    <mergeCell ref="AF202:AF205"/>
    <mergeCell ref="AF234:AF245"/>
    <mergeCell ref="B242:B245"/>
    <mergeCell ref="AD230:AD233"/>
    <mergeCell ref="C198:C201"/>
    <mergeCell ref="D198:D201"/>
    <mergeCell ref="E198:E201"/>
    <mergeCell ref="AC178:AC201"/>
    <mergeCell ref="AD178:AD201"/>
    <mergeCell ref="AE178:AE201"/>
    <mergeCell ref="AF178:AF201"/>
    <mergeCell ref="AG178:AG201"/>
    <mergeCell ref="E242:E245"/>
    <mergeCell ref="C246:C249"/>
    <mergeCell ref="D246:D249"/>
    <mergeCell ref="AF746:AF754"/>
    <mergeCell ref="AH550:AH558"/>
    <mergeCell ref="AJ234:AJ245"/>
    <mergeCell ref="AE721:AE729"/>
    <mergeCell ref="AH330:AH333"/>
    <mergeCell ref="B106:B109"/>
    <mergeCell ref="E138:E141"/>
    <mergeCell ref="D134:D137"/>
    <mergeCell ref="B226:B229"/>
    <mergeCell ref="E114:E117"/>
    <mergeCell ref="AD106:AD109"/>
    <mergeCell ref="C130:C133"/>
    <mergeCell ref="C11:AH11"/>
    <mergeCell ref="C12:AH12"/>
    <mergeCell ref="AE106:AE109"/>
    <mergeCell ref="AF102:AF105"/>
    <mergeCell ref="B94:B97"/>
    <mergeCell ref="B102:B105"/>
    <mergeCell ref="D16:D17"/>
    <mergeCell ref="D26:D29"/>
    <mergeCell ref="E26:E29"/>
    <mergeCell ref="M16:P16"/>
    <mergeCell ref="D14:AB14"/>
    <mergeCell ref="G15:AB15"/>
    <mergeCell ref="Y16:AB16"/>
    <mergeCell ref="AC14:AP14"/>
    <mergeCell ref="AE15:AP15"/>
    <mergeCell ref="AO16:AP16"/>
    <mergeCell ref="AM22:AM25"/>
    <mergeCell ref="AN22:AN25"/>
    <mergeCell ref="AM26:AM29"/>
    <mergeCell ref="AN26:AN29"/>
    <mergeCell ref="AG234:AG245"/>
    <mergeCell ref="AH234:AH245"/>
    <mergeCell ref="AE250:AE253"/>
    <mergeCell ref="AF250:AF253"/>
    <mergeCell ref="AH202:AH205"/>
    <mergeCell ref="AH226:AH229"/>
    <mergeCell ref="AG206:AG209"/>
    <mergeCell ref="AG250:AG253"/>
    <mergeCell ref="AH250:AH253"/>
    <mergeCell ref="AH230:AH233"/>
    <mergeCell ref="AH246:AH249"/>
    <mergeCell ref="AG246:AG249"/>
    <mergeCell ref="AI550:AI558"/>
    <mergeCell ref="AJ550:AJ558"/>
    <mergeCell ref="AG622:AG639"/>
    <mergeCell ref="AH622:AH639"/>
    <mergeCell ref="AI622:AI639"/>
    <mergeCell ref="AJ622:AJ639"/>
    <mergeCell ref="AE302:AE305"/>
    <mergeCell ref="AF254:AF257"/>
    <mergeCell ref="AG298:AG301"/>
    <mergeCell ref="AE343:AE351"/>
    <mergeCell ref="AI433:AI477"/>
    <mergeCell ref="AG559:AG576"/>
    <mergeCell ref="AH559:AH576"/>
    <mergeCell ref="AI559:AI576"/>
    <mergeCell ref="AI330:AI333"/>
    <mergeCell ref="AH334:AH342"/>
    <mergeCell ref="AE278:AE281"/>
    <mergeCell ref="AI290:AI293"/>
    <mergeCell ref="AF266:AF269"/>
    <mergeCell ref="AH254:AH257"/>
    <mergeCell ref="AM30:AM33"/>
    <mergeCell ref="AN30:AN33"/>
    <mergeCell ref="AM34:AM37"/>
    <mergeCell ref="AN34:AN37"/>
    <mergeCell ref="AM38:AM41"/>
    <mergeCell ref="AN38:AN41"/>
    <mergeCell ref="AM42:AM45"/>
    <mergeCell ref="AN42:AN45"/>
    <mergeCell ref="AM46:AM49"/>
    <mergeCell ref="AN46:AN49"/>
    <mergeCell ref="AM50:AM53"/>
    <mergeCell ref="AN50:AN53"/>
    <mergeCell ref="AM54:AM77"/>
    <mergeCell ref="AN54:AN77"/>
    <mergeCell ref="C78:C81"/>
    <mergeCell ref="AC78:AC81"/>
    <mergeCell ref="AD78:AD81"/>
    <mergeCell ref="AC30:AC33"/>
    <mergeCell ref="D30:D33"/>
    <mergeCell ref="AJ50:AJ53"/>
    <mergeCell ref="AI54:AI77"/>
    <mergeCell ref="AJ54:AJ77"/>
    <mergeCell ref="AK30:AK33"/>
    <mergeCell ref="AL30:AL33"/>
    <mergeCell ref="AK34:AK37"/>
    <mergeCell ref="AL34:AL37"/>
    <mergeCell ref="AK38:AK41"/>
    <mergeCell ref="AL38:AL41"/>
    <mergeCell ref="AK42:AK45"/>
    <mergeCell ref="AL42:AL45"/>
    <mergeCell ref="AK46:AK49"/>
    <mergeCell ref="AL46:AL49"/>
    <mergeCell ref="AD30:AD33"/>
    <mergeCell ref="E30:E33"/>
    <mergeCell ref="AC46:AC49"/>
    <mergeCell ref="E559:E567"/>
    <mergeCell ref="C559:C567"/>
    <mergeCell ref="E442:E450"/>
    <mergeCell ref="E433:E441"/>
    <mergeCell ref="E469:E477"/>
    <mergeCell ref="E460:E468"/>
    <mergeCell ref="E496:E504"/>
    <mergeCell ref="C505:C513"/>
    <mergeCell ref="C514:C522"/>
    <mergeCell ref="D514:D522"/>
    <mergeCell ref="E514:E522"/>
    <mergeCell ref="C586:C594"/>
    <mergeCell ref="C550:C558"/>
    <mergeCell ref="E550:E558"/>
    <mergeCell ref="D550:D558"/>
    <mergeCell ref="AD98:AD101"/>
    <mergeCell ref="C250:C253"/>
    <mergeCell ref="E118:E121"/>
    <mergeCell ref="E122:E125"/>
    <mergeCell ref="C118:C121"/>
    <mergeCell ref="D250:D253"/>
    <mergeCell ref="C254:C257"/>
    <mergeCell ref="D254:D257"/>
    <mergeCell ref="E254:E257"/>
    <mergeCell ref="C262:C265"/>
    <mergeCell ref="E250:E253"/>
    <mergeCell ref="C150:C153"/>
    <mergeCell ref="C162:C165"/>
    <mergeCell ref="D162:D165"/>
    <mergeCell ref="Q16:T16"/>
    <mergeCell ref="AK16:AL16"/>
    <mergeCell ref="B20:AL20"/>
    <mergeCell ref="B19:AL19"/>
    <mergeCell ref="B21:AL21"/>
    <mergeCell ref="AE26:AE29"/>
    <mergeCell ref="F15:F17"/>
    <mergeCell ref="E16:E17"/>
    <mergeCell ref="AJ26:AJ29"/>
    <mergeCell ref="AG22:AG25"/>
    <mergeCell ref="AH22:AH25"/>
    <mergeCell ref="AC15:AC17"/>
    <mergeCell ref="AD15:AD17"/>
    <mergeCell ref="AH26:AH29"/>
    <mergeCell ref="AF26:AF29"/>
    <mergeCell ref="AD22:AD25"/>
    <mergeCell ref="AC22:AC25"/>
    <mergeCell ref="AF22:AF25"/>
    <mergeCell ref="AE22:AE25"/>
    <mergeCell ref="AG26:AG29"/>
    <mergeCell ref="AC26:AC29"/>
    <mergeCell ref="AI16:AJ16"/>
    <mergeCell ref="AI22:AI25"/>
    <mergeCell ref="AJ22:AJ25"/>
    <mergeCell ref="AI26:AI29"/>
    <mergeCell ref="U16:X16"/>
    <mergeCell ref="B26:B29"/>
    <mergeCell ref="AK22:AK25"/>
    <mergeCell ref="AL22:AL25"/>
    <mergeCell ref="AK26:AK29"/>
    <mergeCell ref="AL26:AL29"/>
    <mergeCell ref="AK78:AK81"/>
    <mergeCell ref="AL78:AL81"/>
    <mergeCell ref="AM78:AM81"/>
    <mergeCell ref="AN78:AN81"/>
    <mergeCell ref="AM102:AM105"/>
    <mergeCell ref="AN102:AN105"/>
    <mergeCell ref="AM106:AM109"/>
    <mergeCell ref="AN106:AN109"/>
    <mergeCell ref="AM110:AM129"/>
    <mergeCell ref="AN110:AN129"/>
    <mergeCell ref="AM130:AM133"/>
    <mergeCell ref="AN130:AN133"/>
    <mergeCell ref="AM134:AM161"/>
    <mergeCell ref="AN134:AN161"/>
    <mergeCell ref="AM82:AM85"/>
    <mergeCell ref="AN82:AN85"/>
    <mergeCell ref="AM86:AM89"/>
    <mergeCell ref="AN86:AN89"/>
    <mergeCell ref="AM90:AM93"/>
    <mergeCell ref="AN90:AN93"/>
    <mergeCell ref="AM94:AM97"/>
    <mergeCell ref="AN94:AN97"/>
    <mergeCell ref="AM98:AM101"/>
    <mergeCell ref="AN98:AN101"/>
    <mergeCell ref="AL98:AL101"/>
    <mergeCell ref="AK102:AK105"/>
    <mergeCell ref="AL102:AL105"/>
    <mergeCell ref="AK106:AK109"/>
    <mergeCell ref="AL106:AL109"/>
    <mergeCell ref="AK110:AK129"/>
    <mergeCell ref="AL110:AL129"/>
    <mergeCell ref="AL134:AL161"/>
    <mergeCell ref="AN174:AN177"/>
    <mergeCell ref="C182:C184"/>
    <mergeCell ref="C194:C197"/>
    <mergeCell ref="C186:C188"/>
    <mergeCell ref="D166:D169"/>
    <mergeCell ref="E166:E169"/>
    <mergeCell ref="E170:E173"/>
    <mergeCell ref="C170:C173"/>
    <mergeCell ref="AC170:AC173"/>
    <mergeCell ref="AC162:AC169"/>
    <mergeCell ref="AD162:AD169"/>
    <mergeCell ref="AE162:AE169"/>
    <mergeCell ref="AF162:AF169"/>
    <mergeCell ref="AN162:AN169"/>
    <mergeCell ref="AM162:AM169"/>
    <mergeCell ref="AL162:AL169"/>
    <mergeCell ref="AK162:AK169"/>
    <mergeCell ref="AJ162:AJ169"/>
    <mergeCell ref="AI162:AI169"/>
    <mergeCell ref="AH162:AH169"/>
    <mergeCell ref="E162:E165"/>
    <mergeCell ref="C178:C181"/>
    <mergeCell ref="D178:D181"/>
    <mergeCell ref="C166:C169"/>
    <mergeCell ref="E174:E177"/>
    <mergeCell ref="AL174:AL177"/>
    <mergeCell ref="AM202:AM205"/>
    <mergeCell ref="AN202:AN205"/>
    <mergeCell ref="AM206:AM209"/>
    <mergeCell ref="AN206:AN209"/>
    <mergeCell ref="AM210:AM213"/>
    <mergeCell ref="AN210:AN213"/>
    <mergeCell ref="AM214:AM217"/>
    <mergeCell ref="AN214:AN217"/>
    <mergeCell ref="AM218:AM221"/>
    <mergeCell ref="AN218:AN221"/>
    <mergeCell ref="AL178:AL201"/>
    <mergeCell ref="AM178:AM201"/>
    <mergeCell ref="AN178:AN201"/>
    <mergeCell ref="AH170:AH173"/>
    <mergeCell ref="AI170:AI173"/>
    <mergeCell ref="AJ170:AJ173"/>
    <mergeCell ref="AK170:AK173"/>
    <mergeCell ref="AL170:AL173"/>
    <mergeCell ref="AM170:AM173"/>
    <mergeCell ref="AN170:AN173"/>
    <mergeCell ref="AL202:AL205"/>
    <mergeCell ref="AK206:AK209"/>
    <mergeCell ref="AL206:AL209"/>
    <mergeCell ref="AI210:AI213"/>
    <mergeCell ref="AJ210:AJ213"/>
    <mergeCell ref="AK210:AK213"/>
    <mergeCell ref="AI202:AI205"/>
    <mergeCell ref="AJ202:AJ205"/>
    <mergeCell ref="AI206:AI209"/>
    <mergeCell ref="AJ206:AJ209"/>
    <mergeCell ref="AH206:AH209"/>
    <mergeCell ref="AM174:AM177"/>
    <mergeCell ref="AM250:AM253"/>
    <mergeCell ref="AN250:AN253"/>
    <mergeCell ref="AM254:AM257"/>
    <mergeCell ref="AN254:AN257"/>
    <mergeCell ref="AM262:AM265"/>
    <mergeCell ref="AN262:AN265"/>
    <mergeCell ref="AM266:AM269"/>
    <mergeCell ref="AN266:AN269"/>
    <mergeCell ref="AM222:AM225"/>
    <mergeCell ref="AN222:AN225"/>
    <mergeCell ref="AM226:AM229"/>
    <mergeCell ref="AN226:AN229"/>
    <mergeCell ref="AM230:AM233"/>
    <mergeCell ref="AN230:AN233"/>
    <mergeCell ref="AM234:AM245"/>
    <mergeCell ref="AN234:AN245"/>
    <mergeCell ref="AM246:AM249"/>
    <mergeCell ref="AN246:AN249"/>
    <mergeCell ref="AM294:AM297"/>
    <mergeCell ref="AN294:AN297"/>
    <mergeCell ref="AE294:AE297"/>
    <mergeCell ref="AF294:AF297"/>
    <mergeCell ref="AG294:AG297"/>
    <mergeCell ref="AH294:AH297"/>
    <mergeCell ref="AI294:AI297"/>
    <mergeCell ref="AJ294:AJ297"/>
    <mergeCell ref="AK294:AK297"/>
    <mergeCell ref="AL294:AL297"/>
    <mergeCell ref="AD294:AD297"/>
    <mergeCell ref="E298:E301"/>
    <mergeCell ref="C298:C301"/>
    <mergeCell ref="AK290:AK293"/>
    <mergeCell ref="AM270:AM273"/>
    <mergeCell ref="AN270:AN273"/>
    <mergeCell ref="AM274:AM277"/>
    <mergeCell ref="AN274:AN277"/>
    <mergeCell ref="AM278:AM281"/>
    <mergeCell ref="AN278:AN281"/>
    <mergeCell ref="AM282:AM285"/>
    <mergeCell ref="AN282:AN285"/>
    <mergeCell ref="AM286:AM289"/>
    <mergeCell ref="AN286:AN289"/>
    <mergeCell ref="E274:E277"/>
    <mergeCell ref="D274:D277"/>
    <mergeCell ref="AJ270:AJ273"/>
    <mergeCell ref="AD274:AD277"/>
    <mergeCell ref="AE274:AE277"/>
    <mergeCell ref="AF274:AF277"/>
    <mergeCell ref="AM298:AM301"/>
    <mergeCell ref="AN298:AN301"/>
    <mergeCell ref="AH298:AH301"/>
    <mergeCell ref="AI298:AI301"/>
    <mergeCell ref="AJ298:AJ301"/>
    <mergeCell ref="AK298:AK301"/>
    <mergeCell ref="AL298:AL301"/>
    <mergeCell ref="AM290:AM293"/>
    <mergeCell ref="AN290:AN293"/>
    <mergeCell ref="D294:D297"/>
    <mergeCell ref="E294:E297"/>
    <mergeCell ref="AG550:AG558"/>
    <mergeCell ref="AN352:AN432"/>
    <mergeCell ref="AM433:AM477"/>
    <mergeCell ref="AN433:AN477"/>
    <mergeCell ref="AJ352:AJ432"/>
    <mergeCell ref="AJ433:AJ477"/>
    <mergeCell ref="AK433:AK477"/>
    <mergeCell ref="AL433:AL477"/>
    <mergeCell ref="AM352:AM432"/>
    <mergeCell ref="AE314:AE317"/>
    <mergeCell ref="AF314:AF317"/>
    <mergeCell ref="D318:D321"/>
    <mergeCell ref="E318:E321"/>
    <mergeCell ref="AF302:AF305"/>
    <mergeCell ref="AG302:AG305"/>
    <mergeCell ref="AD314:AD317"/>
    <mergeCell ref="AM314:AM317"/>
    <mergeCell ref="AN314:AN317"/>
    <mergeCell ref="AM318:AM321"/>
    <mergeCell ref="AN318:AN321"/>
    <mergeCell ref="AM322:AM325"/>
    <mergeCell ref="AN322:AN325"/>
    <mergeCell ref="AM330:AM333"/>
    <mergeCell ref="AC314:AC317"/>
    <mergeCell ref="AJ318:AJ321"/>
    <mergeCell ref="AN658:AN666"/>
    <mergeCell ref="C640:C648"/>
    <mergeCell ref="D640:D648"/>
    <mergeCell ref="E640:E648"/>
    <mergeCell ref="E613:E621"/>
    <mergeCell ref="C613:C621"/>
    <mergeCell ref="AC595:AC621"/>
    <mergeCell ref="AD595:AD621"/>
    <mergeCell ref="AE595:AE621"/>
    <mergeCell ref="AF595:AF621"/>
    <mergeCell ref="AL550:AL558"/>
    <mergeCell ref="AM550:AM558"/>
    <mergeCell ref="AN550:AN558"/>
    <mergeCell ref="AM559:AM576"/>
    <mergeCell ref="AN559:AN576"/>
    <mergeCell ref="AM586:AM594"/>
    <mergeCell ref="C314:E317"/>
    <mergeCell ref="AD352:AD432"/>
    <mergeCell ref="AD343:AD351"/>
    <mergeCell ref="C469:C477"/>
    <mergeCell ref="D451:D459"/>
    <mergeCell ref="E451:E459"/>
    <mergeCell ref="AK550:AK558"/>
    <mergeCell ref="AN586:AN594"/>
    <mergeCell ref="D595:D603"/>
    <mergeCell ref="E595:E603"/>
    <mergeCell ref="AG595:AG621"/>
    <mergeCell ref="AH595:AH621"/>
    <mergeCell ref="AI595:AI621"/>
    <mergeCell ref="AJ595:AJ621"/>
    <mergeCell ref="AK595:AK621"/>
    <mergeCell ref="AL595:AL621"/>
    <mergeCell ref="AM595:AM621"/>
    <mergeCell ref="AN595:AN621"/>
    <mergeCell ref="AC550:AC558"/>
    <mergeCell ref="AD550:AD558"/>
    <mergeCell ref="AE550:AE558"/>
    <mergeCell ref="AF550:AF558"/>
    <mergeCell ref="AK742:AK745"/>
    <mergeCell ref="AL742:AL745"/>
    <mergeCell ref="AK738:AK741"/>
    <mergeCell ref="AL738:AL741"/>
    <mergeCell ref="AK622:AK639"/>
    <mergeCell ref="AL622:AL639"/>
    <mergeCell ref="AM622:AM639"/>
    <mergeCell ref="AN622:AN639"/>
    <mergeCell ref="AD622:AD639"/>
    <mergeCell ref="AH658:AH666"/>
    <mergeCell ref="AI658:AI666"/>
    <mergeCell ref="AJ658:AJ666"/>
    <mergeCell ref="AK658:AK666"/>
    <mergeCell ref="AL658:AL666"/>
    <mergeCell ref="AM658:AM666"/>
    <mergeCell ref="AK734:AK737"/>
    <mergeCell ref="AL734:AL737"/>
    <mergeCell ref="AK730:AK733"/>
    <mergeCell ref="AL730:AL733"/>
    <mergeCell ref="AI738:AI741"/>
    <mergeCell ref="AJ738:AJ741"/>
    <mergeCell ref="AI742:AI745"/>
    <mergeCell ref="AJ742:AJ745"/>
    <mergeCell ref="AI730:AI733"/>
    <mergeCell ref="C622:C630"/>
    <mergeCell ref="D622:D630"/>
    <mergeCell ref="E622:E630"/>
    <mergeCell ref="C631:C639"/>
    <mergeCell ref="D631:D639"/>
    <mergeCell ref="E631:E639"/>
    <mergeCell ref="AC622:AC639"/>
    <mergeCell ref="AE622:AE639"/>
    <mergeCell ref="AF622:AF639"/>
    <mergeCell ref="C658:C666"/>
    <mergeCell ref="D658:D666"/>
    <mergeCell ref="E658:E666"/>
    <mergeCell ref="AC658:AC666"/>
    <mergeCell ref="AD658:AD666"/>
    <mergeCell ref="AE658:AE666"/>
    <mergeCell ref="AF658:AF666"/>
    <mergeCell ref="AG658:AG666"/>
    <mergeCell ref="AD640:AD657"/>
    <mergeCell ref="AE640:AE657"/>
    <mergeCell ref="AF640:AF657"/>
    <mergeCell ref="AG640:AG657"/>
    <mergeCell ref="AM746:AM754"/>
    <mergeCell ref="AN746:AN754"/>
    <mergeCell ref="AM721:AM729"/>
    <mergeCell ref="AN721:AN729"/>
    <mergeCell ref="AM730:AM733"/>
    <mergeCell ref="AN730:AN733"/>
    <mergeCell ref="AM734:AM737"/>
    <mergeCell ref="AN734:AN737"/>
    <mergeCell ref="AM742:AM745"/>
    <mergeCell ref="AN742:AN745"/>
    <mergeCell ref="AM738:AM741"/>
    <mergeCell ref="AN738:AN741"/>
    <mergeCell ref="AH640:AH657"/>
    <mergeCell ref="AI640:AI657"/>
    <mergeCell ref="AJ640:AJ657"/>
    <mergeCell ref="AK640:AK657"/>
    <mergeCell ref="AL640:AL657"/>
    <mergeCell ref="AM640:AM657"/>
    <mergeCell ref="AN640:AN657"/>
    <mergeCell ref="AH746:AH754"/>
    <mergeCell ref="AH730:AH733"/>
    <mergeCell ref="AH742:AH745"/>
    <mergeCell ref="AH734:AH737"/>
    <mergeCell ref="AH738:AH741"/>
    <mergeCell ref="AI734:AI737"/>
    <mergeCell ref="AJ734:AJ737"/>
    <mergeCell ref="AI746:AI754"/>
    <mergeCell ref="AJ746:AJ754"/>
    <mergeCell ref="AJ730:AJ733"/>
    <mergeCell ref="AK746:AK754"/>
    <mergeCell ref="AL746:AL754"/>
    <mergeCell ref="AP78:AP81"/>
    <mergeCell ref="C258:C261"/>
    <mergeCell ref="D258:D261"/>
    <mergeCell ref="E258:E261"/>
    <mergeCell ref="AC258:AC261"/>
    <mergeCell ref="AD258:AD261"/>
    <mergeCell ref="AE258:AE261"/>
    <mergeCell ref="AF258:AF261"/>
    <mergeCell ref="AG258:AG261"/>
    <mergeCell ref="AH258:AH261"/>
    <mergeCell ref="AI258:AI261"/>
    <mergeCell ref="AJ258:AJ261"/>
    <mergeCell ref="AK258:AK261"/>
    <mergeCell ref="AL258:AL261"/>
    <mergeCell ref="AM258:AM261"/>
    <mergeCell ref="AN258:AN261"/>
    <mergeCell ref="C577:C585"/>
    <mergeCell ref="AC577:AC585"/>
    <mergeCell ref="AM334:AM342"/>
    <mergeCell ref="AN334:AN342"/>
    <mergeCell ref="AM343:AM351"/>
    <mergeCell ref="AN343:AN351"/>
    <mergeCell ref="AN330:AN333"/>
    <mergeCell ref="AH302:AH305"/>
    <mergeCell ref="AI302:AI305"/>
    <mergeCell ref="AJ302:AJ305"/>
    <mergeCell ref="AK302:AK305"/>
    <mergeCell ref="AL302:AL305"/>
    <mergeCell ref="AM302:AM305"/>
    <mergeCell ref="AN302:AN305"/>
    <mergeCell ref="D302:D305"/>
    <mergeCell ref="E302:E305"/>
    <mergeCell ref="AO274:AO277"/>
    <mergeCell ref="AO278:AO281"/>
    <mergeCell ref="AM16:AN16"/>
    <mergeCell ref="AO22:AO25"/>
    <mergeCell ref="AP22:AP25"/>
    <mergeCell ref="AO26:AO29"/>
    <mergeCell ref="AO30:AO33"/>
    <mergeCell ref="AO34:AO37"/>
    <mergeCell ref="AO38:AO41"/>
    <mergeCell ref="AO42:AO45"/>
    <mergeCell ref="AO46:AO49"/>
    <mergeCell ref="AO50:AO53"/>
    <mergeCell ref="AO54:AO57"/>
    <mergeCell ref="AO58:AO61"/>
    <mergeCell ref="AO62:AO65"/>
    <mergeCell ref="AO66:AO69"/>
    <mergeCell ref="AO70:AO73"/>
    <mergeCell ref="AO74:AO77"/>
    <mergeCell ref="AO78:AO81"/>
    <mergeCell ref="AP26:AP29"/>
    <mergeCell ref="AP30:AP33"/>
    <mergeCell ref="AP34:AP37"/>
    <mergeCell ref="AP38:AP41"/>
    <mergeCell ref="AP42:AP45"/>
    <mergeCell ref="AP46:AP49"/>
    <mergeCell ref="AP50:AP53"/>
    <mergeCell ref="AP54:AP57"/>
    <mergeCell ref="AP58:AP61"/>
    <mergeCell ref="AP62:AP65"/>
    <mergeCell ref="AP66:AP69"/>
    <mergeCell ref="AP70:AP73"/>
    <mergeCell ref="AP74:AP77"/>
    <mergeCell ref="AO82:AO85"/>
    <mergeCell ref="AO86:AO89"/>
    <mergeCell ref="AO90:AO93"/>
    <mergeCell ref="AO94:AO97"/>
    <mergeCell ref="AO98:AO101"/>
    <mergeCell ref="AO102:AO105"/>
    <mergeCell ref="AO106:AO109"/>
    <mergeCell ref="AO110:AO113"/>
    <mergeCell ref="AO114:AO117"/>
    <mergeCell ref="AO118:AO121"/>
    <mergeCell ref="AO122:AO125"/>
    <mergeCell ref="AO126:AO129"/>
    <mergeCell ref="AO130:AO133"/>
    <mergeCell ref="AO134:AO137"/>
    <mergeCell ref="AO138:AO141"/>
    <mergeCell ref="AO142:AO145"/>
    <mergeCell ref="AO146:AO149"/>
    <mergeCell ref="AO294:AO297"/>
    <mergeCell ref="AO298:AO301"/>
    <mergeCell ref="AO150:AO153"/>
    <mergeCell ref="AO154:AO157"/>
    <mergeCell ref="AO158:AO161"/>
    <mergeCell ref="AO162:AO165"/>
    <mergeCell ref="AO166:AO169"/>
    <mergeCell ref="AO170:AO173"/>
    <mergeCell ref="AO174:AO177"/>
    <mergeCell ref="AO178:AO181"/>
    <mergeCell ref="AO198:AO201"/>
    <mergeCell ref="AO202:AO205"/>
    <mergeCell ref="AO206:AO209"/>
    <mergeCell ref="AO210:AO213"/>
    <mergeCell ref="AO214:AO217"/>
    <mergeCell ref="AO218:AO221"/>
    <mergeCell ref="AO222:AO225"/>
    <mergeCell ref="AO226:AO229"/>
    <mergeCell ref="AO230:AO233"/>
    <mergeCell ref="AO282:AO285"/>
    <mergeCell ref="AO286:AO289"/>
    <mergeCell ref="AO290:AO293"/>
    <mergeCell ref="AO234:AO237"/>
    <mergeCell ref="AO238:AO241"/>
    <mergeCell ref="AO242:AO245"/>
    <mergeCell ref="AO246:AO249"/>
    <mergeCell ref="AO250:AO253"/>
    <mergeCell ref="AO254:AO257"/>
    <mergeCell ref="AO258:AO261"/>
    <mergeCell ref="AO262:AO265"/>
    <mergeCell ref="AO266:AO269"/>
    <mergeCell ref="AO270:AO273"/>
    <mergeCell ref="AO390:AO393"/>
    <mergeCell ref="AO394:AO397"/>
    <mergeCell ref="AO398:AO401"/>
    <mergeCell ref="AO402:AO405"/>
    <mergeCell ref="AO406:AO409"/>
    <mergeCell ref="AO410:AO413"/>
    <mergeCell ref="AO414:AO417"/>
    <mergeCell ref="AO418:AO421"/>
    <mergeCell ref="AO422:AO425"/>
    <mergeCell ref="AO302:AO305"/>
    <mergeCell ref="AO314:AO317"/>
    <mergeCell ref="AO318:AO321"/>
    <mergeCell ref="AO322:AO325"/>
    <mergeCell ref="AO330:AO333"/>
    <mergeCell ref="AO334:AO337"/>
    <mergeCell ref="AO338:AO341"/>
    <mergeCell ref="AO346:AO349"/>
    <mergeCell ref="AP82:AP85"/>
    <mergeCell ref="AP86:AP89"/>
    <mergeCell ref="AP90:AP93"/>
    <mergeCell ref="AP106:AP109"/>
    <mergeCell ref="AP110:AP113"/>
    <mergeCell ref="AP114:AP117"/>
    <mergeCell ref="AP118:AP121"/>
    <mergeCell ref="AP122:AP125"/>
    <mergeCell ref="AP126:AP129"/>
    <mergeCell ref="AP130:AP133"/>
    <mergeCell ref="AP134:AP137"/>
    <mergeCell ref="AP138:AP141"/>
    <mergeCell ref="AP142:AP145"/>
    <mergeCell ref="AP146:AP149"/>
    <mergeCell ref="AP150:AP153"/>
    <mergeCell ref="AP154:AP157"/>
    <mergeCell ref="AP158:AP161"/>
    <mergeCell ref="AP94:AP97"/>
    <mergeCell ref="AP98:AP101"/>
    <mergeCell ref="AP102:AP105"/>
    <mergeCell ref="AP162:AP165"/>
    <mergeCell ref="AP166:AP169"/>
    <mergeCell ref="AP170:AP173"/>
    <mergeCell ref="AP174:AP177"/>
    <mergeCell ref="AP178:AP181"/>
    <mergeCell ref="AP198:AP201"/>
    <mergeCell ref="AP202:AP205"/>
    <mergeCell ref="AP206:AP209"/>
    <mergeCell ref="AP210:AP213"/>
    <mergeCell ref="AP214:AP217"/>
    <mergeCell ref="AP218:AP221"/>
    <mergeCell ref="AP222:AP225"/>
    <mergeCell ref="AP226:AP229"/>
    <mergeCell ref="AP230:AP233"/>
    <mergeCell ref="AP234:AP237"/>
    <mergeCell ref="AP238:AP241"/>
    <mergeCell ref="AP242:AP245"/>
    <mergeCell ref="AP246:AP249"/>
    <mergeCell ref="AP250:AP253"/>
    <mergeCell ref="AP254:AP257"/>
    <mergeCell ref="C712:C714"/>
    <mergeCell ref="AP406:AP409"/>
    <mergeCell ref="AP410:AP413"/>
    <mergeCell ref="AP414:AP417"/>
    <mergeCell ref="AP418:AP421"/>
    <mergeCell ref="AP422:AP425"/>
    <mergeCell ref="AP338:AP341"/>
    <mergeCell ref="AP346:AP349"/>
    <mergeCell ref="AP390:AP393"/>
    <mergeCell ref="AP394:AP397"/>
    <mergeCell ref="AP398:AP401"/>
    <mergeCell ref="AP402:AP405"/>
    <mergeCell ref="AP258:AP261"/>
    <mergeCell ref="AP262:AP265"/>
    <mergeCell ref="AP266:AP269"/>
    <mergeCell ref="AP270:AP273"/>
    <mergeCell ref="AP274:AP277"/>
    <mergeCell ref="AP278:AP281"/>
    <mergeCell ref="AP282:AP285"/>
    <mergeCell ref="AP286:AP289"/>
    <mergeCell ref="AP290:AP293"/>
    <mergeCell ref="AP294:AP297"/>
    <mergeCell ref="AP298:AP301"/>
    <mergeCell ref="AP302:AP305"/>
    <mergeCell ref="AP314:AP317"/>
    <mergeCell ref="AP318:AP321"/>
    <mergeCell ref="AP322:AP325"/>
    <mergeCell ref="AP330:AP333"/>
    <mergeCell ref="AP334:AP337"/>
  </mergeCells>
  <pageMargins left="0.25" right="0.25" top="0.75" bottom="0.75" header="0.3" footer="0.3"/>
  <pageSetup paperSize="9" scale="10" orientation="landscape" r:id="rId1"/>
  <headerFooter differentFirst="1">
    <oddHeader>&amp;C&amp;P</oddHeader>
  </headerFooter>
  <rowBreaks count="22" manualBreakCount="22">
    <brk id="33" max="44" man="1"/>
    <brk id="45" max="44" man="1"/>
    <brk id="61" max="44" man="1"/>
    <brk id="69" max="44" man="1"/>
    <brk id="83" max="44" man="1"/>
    <brk id="105" max="44" man="1"/>
    <brk id="124" max="44" man="1"/>
    <brk id="141" max="44" man="1"/>
    <brk id="160" max="44" man="1"/>
    <brk id="224" max="44" man="1"/>
    <brk id="256" max="44" man="1"/>
    <brk id="288" max="44" man="1"/>
    <brk id="338" max="44" man="1"/>
    <brk id="369" max="44" man="1"/>
    <brk id="398" max="44" man="1"/>
    <brk id="430" max="44" man="1"/>
    <brk id="463" max="44" man="1"/>
    <brk id="490" max="44" man="1"/>
    <brk id="514" max="44" man="1"/>
    <brk id="538" max="44" man="1"/>
    <brk id="589" max="44" man="1"/>
    <brk id="743" max="4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01.01.15_new форма</vt:lpstr>
      <vt:lpstr>Лист1</vt:lpstr>
      <vt:lpstr>а2</vt:lpstr>
      <vt:lpstr>'01.01.15_new форма'!Заголовки_для_печати</vt:lpstr>
      <vt:lpstr>М2</vt:lpstr>
      <vt:lpstr>'01.01.15_new форма'!Область_печати</vt:lpstr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2025-04-17T08:34:03Z</cp:lastPrinted>
  <dcterms:created xsi:type="dcterms:W3CDTF">2012-08-14T07:16:27Z</dcterms:created>
  <dcterms:modified xsi:type="dcterms:W3CDTF">2025-04-18T09:06:51Z</dcterms:modified>
</cp:coreProperties>
</file>