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filterPrivacy="1" defaultThemeVersion="124226"/>
  <xr:revisionPtr revIDLastSave="0" documentId="8_{C23C9381-0F6B-4822-BD2A-906BDCA14BA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Структура  ГП" sheetId="1" r:id="rId1"/>
  </sheets>
  <definedNames>
    <definedName name="_xlnm.Print_Titles" localSheetId="0">'Структура  ГП'!$6:$10</definedName>
    <definedName name="_xlnm.Print_Area" localSheetId="0">'Структура  ГП'!$A$2:$Z$497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O121" i="1" l="1"/>
  <c r="O122" i="1"/>
  <c r="O105" i="1"/>
  <c r="O89" i="1" s="1"/>
  <c r="O106" i="1"/>
  <c r="O97" i="1"/>
  <c r="O98" i="1"/>
  <c r="O90" i="1"/>
  <c r="O81" i="1"/>
  <c r="O82" i="1"/>
  <c r="O72" i="1"/>
  <c r="O62" i="1"/>
  <c r="O55" i="1"/>
  <c r="O56" i="1"/>
  <c r="O48" i="1" s="1"/>
  <c r="O38" i="1"/>
  <c r="O30" i="1"/>
  <c r="O23" i="1"/>
  <c r="O24" i="1"/>
  <c r="O16" i="1" s="1"/>
  <c r="O54" i="1" l="1"/>
  <c r="O46" i="1" s="1"/>
  <c r="O47" i="1"/>
  <c r="O22" i="1"/>
  <c r="O14" i="1" s="1"/>
  <c r="O15" i="1"/>
  <c r="O71" i="1" s="1"/>
  <c r="O70" i="1" s="1"/>
  <c r="H268" i="1"/>
  <c r="M394" i="1"/>
  <c r="G443" i="1" l="1"/>
  <c r="G442" i="1" s="1"/>
  <c r="G435" i="1"/>
  <c r="G427" i="1"/>
  <c r="K426" i="1"/>
  <c r="K402" i="1"/>
  <c r="K394" i="1"/>
  <c r="K296" i="1"/>
  <c r="K297" i="1"/>
  <c r="K279" i="1"/>
  <c r="K262" i="1"/>
  <c r="K278" i="1" s="1"/>
  <c r="K268" i="1"/>
  <c r="H262" i="1" l="1"/>
  <c r="G269" i="1"/>
  <c r="G270" i="1"/>
  <c r="L474" i="1" l="1"/>
  <c r="L450" i="1"/>
  <c r="L442" i="1"/>
  <c r="L434" i="1"/>
  <c r="L402" i="1"/>
  <c r="L394" i="1"/>
  <c r="L175" i="1" l="1"/>
  <c r="L167" i="1" s="1"/>
  <c r="L279" i="1" s="1"/>
  <c r="N252" i="1"/>
  <c r="M252" i="1"/>
  <c r="I252" i="1"/>
  <c r="J252" i="1"/>
  <c r="K252" i="1"/>
  <c r="H252" i="1"/>
  <c r="G252" i="1"/>
  <c r="L252" i="1"/>
  <c r="R252" i="1"/>
  <c r="K23" i="1" l="1"/>
  <c r="L23" i="1"/>
  <c r="H164" i="1" l="1"/>
  <c r="G245" i="1"/>
  <c r="L244" i="1"/>
  <c r="G244" i="1" s="1"/>
  <c r="L173" i="1" l="1"/>
  <c r="I380" i="1"/>
  <c r="I379" i="1" l="1"/>
  <c r="I458" i="1"/>
  <c r="J458" i="1"/>
  <c r="K458" i="1"/>
  <c r="L458" i="1"/>
  <c r="M458" i="1"/>
  <c r="N458" i="1"/>
  <c r="H458" i="1"/>
  <c r="G460" i="1"/>
  <c r="G459" i="1"/>
  <c r="G451" i="1"/>
  <c r="I410" i="1"/>
  <c r="H410" i="1"/>
  <c r="H379" i="1"/>
  <c r="H371" i="1" s="1"/>
  <c r="H298" i="1"/>
  <c r="H297" i="1"/>
  <c r="H296" i="1"/>
  <c r="H288" i="1" s="1"/>
  <c r="G320" i="1"/>
  <c r="H319" i="1"/>
  <c r="G319" i="1" s="1"/>
  <c r="H277" i="1"/>
  <c r="H483" i="1"/>
  <c r="H380" i="1"/>
  <c r="J379" i="1"/>
  <c r="K379" i="1"/>
  <c r="L379" i="1"/>
  <c r="M379" i="1"/>
  <c r="N379" i="1"/>
  <c r="L278" i="1"/>
  <c r="M278" i="1"/>
  <c r="N278" i="1"/>
  <c r="H278" i="1"/>
  <c r="K62" i="1"/>
  <c r="G32" i="1"/>
  <c r="G39" i="1"/>
  <c r="G31" i="1"/>
  <c r="G458" i="1" l="1"/>
  <c r="M279" i="1"/>
  <c r="N279" i="1"/>
  <c r="H279" i="1"/>
  <c r="H276" i="1" s="1"/>
  <c r="J174" i="1"/>
  <c r="J166" i="1" s="1"/>
  <c r="J173" i="1"/>
  <c r="K173" i="1"/>
  <c r="J261" i="1"/>
  <c r="I261" i="1"/>
  <c r="J262" i="1"/>
  <c r="G197" i="1"/>
  <c r="G198" i="1"/>
  <c r="J188" i="1"/>
  <c r="K188" i="1"/>
  <c r="L15" i="1"/>
  <c r="G63" i="1"/>
  <c r="G62" i="1" s="1"/>
  <c r="I38" i="1"/>
  <c r="J38" i="1"/>
  <c r="K38" i="1"/>
  <c r="L38" i="1"/>
  <c r="M38" i="1"/>
  <c r="N38" i="1"/>
  <c r="H38" i="1"/>
  <c r="G38" i="1"/>
  <c r="I55" i="1"/>
  <c r="I47" i="1" s="1"/>
  <c r="I71" i="1" s="1"/>
  <c r="J55" i="1"/>
  <c r="K55" i="1"/>
  <c r="K47" i="1" s="1"/>
  <c r="L55" i="1"/>
  <c r="L54" i="1" s="1"/>
  <c r="L46" i="1" s="1"/>
  <c r="M55" i="1"/>
  <c r="M47" i="1" s="1"/>
  <c r="N55" i="1"/>
  <c r="H55" i="1"/>
  <c r="H47" i="1" s="1"/>
  <c r="I56" i="1"/>
  <c r="I48" i="1" s="1"/>
  <c r="J56" i="1"/>
  <c r="J48" i="1" s="1"/>
  <c r="K56" i="1"/>
  <c r="K48" i="1" s="1"/>
  <c r="L56" i="1"/>
  <c r="L48" i="1" s="1"/>
  <c r="M56" i="1"/>
  <c r="M48" i="1" s="1"/>
  <c r="N56" i="1"/>
  <c r="N48" i="1" s="1"/>
  <c r="H56" i="1"/>
  <c r="H48" i="1" s="1"/>
  <c r="M23" i="1"/>
  <c r="N23" i="1"/>
  <c r="H23" i="1"/>
  <c r="J278" i="1" l="1"/>
  <c r="N54" i="1"/>
  <c r="N46" i="1" s="1"/>
  <c r="J54" i="1"/>
  <c r="J46" i="1" s="1"/>
  <c r="I54" i="1"/>
  <c r="I46" i="1" s="1"/>
  <c r="L47" i="1"/>
  <c r="L71" i="1" s="1"/>
  <c r="G196" i="1"/>
  <c r="M54" i="1"/>
  <c r="M46" i="1" s="1"/>
  <c r="K54" i="1"/>
  <c r="K46" i="1" s="1"/>
  <c r="H72" i="1"/>
  <c r="G48" i="1"/>
  <c r="H54" i="1"/>
  <c r="H46" i="1" s="1"/>
  <c r="G56" i="1"/>
  <c r="N47" i="1"/>
  <c r="J47" i="1"/>
  <c r="G55" i="1"/>
  <c r="G23" i="1"/>
  <c r="N62" i="1"/>
  <c r="M62" i="1"/>
  <c r="L62" i="1"/>
  <c r="G47" i="1" l="1"/>
  <c r="G46" i="1"/>
  <c r="G54" i="1"/>
  <c r="J268" i="1"/>
  <c r="K288" i="1"/>
  <c r="K298" i="1"/>
  <c r="K311" i="1"/>
  <c r="L296" i="1"/>
  <c r="L288" i="1" s="1"/>
  <c r="L360" i="1" s="1"/>
  <c r="L297" i="1"/>
  <c r="L289" i="1" s="1"/>
  <c r="L337" i="1"/>
  <c r="L329" i="1" s="1"/>
  <c r="L311" i="1"/>
  <c r="K469" i="1"/>
  <c r="G469" i="1" s="1"/>
  <c r="K474" i="1"/>
  <c r="K450" i="1"/>
  <c r="K442" i="1"/>
  <c r="K434" i="1"/>
  <c r="G434" i="1" s="1"/>
  <c r="J260" i="1" l="1"/>
  <c r="K295" i="1"/>
  <c r="J165" i="1"/>
  <c r="J164" i="1" s="1"/>
  <c r="J236" i="1"/>
  <c r="R180" i="1"/>
  <c r="R188" i="1"/>
  <c r="J277" i="1" l="1"/>
  <c r="J276" i="1" s="1"/>
  <c r="L261" i="1"/>
  <c r="K196" i="1"/>
  <c r="L188" i="1"/>
  <c r="J394" i="1" l="1"/>
  <c r="J311" i="1" l="1"/>
  <c r="J180" i="1"/>
  <c r="I262" i="1"/>
  <c r="G262" i="1" s="1"/>
  <c r="J30" i="1"/>
  <c r="I418" i="1" l="1"/>
  <c r="L361" i="1" l="1"/>
  <c r="G477" i="1" l="1"/>
  <c r="J296" i="1"/>
  <c r="J288" i="1" s="1"/>
  <c r="L260" i="1"/>
  <c r="J15" i="1" l="1"/>
  <c r="J71" i="1" s="1"/>
  <c r="K172" i="1"/>
  <c r="K165" i="1" l="1"/>
  <c r="J474" i="1"/>
  <c r="L381" i="1"/>
  <c r="L373" i="1" s="1"/>
  <c r="L485" i="1" s="1"/>
  <c r="K371" i="1"/>
  <c r="K381" i="1"/>
  <c r="K373" i="1" s="1"/>
  <c r="K485" i="1" s="1"/>
  <c r="L426" i="1"/>
  <c r="J381" i="1"/>
  <c r="J373" i="1" s="1"/>
  <c r="J485" i="1" s="1"/>
  <c r="I394" i="1"/>
  <c r="K164" i="1" l="1"/>
  <c r="J371" i="1"/>
  <c r="J196" i="1"/>
  <c r="J172" i="1" s="1"/>
  <c r="I474" i="1" l="1"/>
  <c r="I188" i="1"/>
  <c r="I173" i="1"/>
  <c r="I361" i="1" l="1"/>
  <c r="I268" i="1" l="1"/>
  <c r="I165" i="1" l="1"/>
  <c r="I174" i="1"/>
  <c r="I175" i="1"/>
  <c r="I172" i="1" s="1"/>
  <c r="I166" i="1"/>
  <c r="I278" i="1" s="1"/>
  <c r="G278" i="1" s="1"/>
  <c r="I196" i="1"/>
  <c r="I167" i="1"/>
  <c r="I277" i="1" l="1"/>
  <c r="I164" i="1"/>
  <c r="I279" i="1"/>
  <c r="G279" i="1" s="1"/>
  <c r="G452" i="1"/>
  <c r="G450" i="1" s="1"/>
  <c r="G444" i="1"/>
  <c r="J467" i="1"/>
  <c r="K467" i="1"/>
  <c r="K483" i="1" s="1"/>
  <c r="M467" i="1"/>
  <c r="N467" i="1"/>
  <c r="J468" i="1"/>
  <c r="K468" i="1"/>
  <c r="L468" i="1"/>
  <c r="L466" i="1" s="1"/>
  <c r="M468" i="1"/>
  <c r="N468" i="1"/>
  <c r="G436" i="1"/>
  <c r="I276" i="1" l="1"/>
  <c r="K466" i="1"/>
  <c r="G468" i="1"/>
  <c r="G467" i="1"/>
  <c r="G466" i="1" s="1"/>
  <c r="J466" i="1"/>
  <c r="J483" i="1"/>
  <c r="N466" i="1"/>
  <c r="M466" i="1"/>
  <c r="I296" i="1"/>
  <c r="I288" i="1" s="1"/>
  <c r="I343" i="1"/>
  <c r="I297" i="1"/>
  <c r="G475" i="1"/>
  <c r="I373" i="1" l="1"/>
  <c r="I485" i="1" s="1"/>
  <c r="I371" i="1"/>
  <c r="H372" i="1"/>
  <c r="H381" i="1"/>
  <c r="H378" i="1"/>
  <c r="H373" i="1" l="1"/>
  <c r="G381" i="1"/>
  <c r="I483" i="1"/>
  <c r="I466" i="1"/>
  <c r="H485" i="1" l="1"/>
  <c r="G373" i="1"/>
  <c r="L268" i="1"/>
  <c r="G322" i="1"/>
  <c r="G321" i="1"/>
  <c r="H386" i="1" l="1"/>
  <c r="H24" i="1"/>
  <c r="H22" i="1" l="1"/>
  <c r="M485" i="1"/>
  <c r="N485" i="1"/>
  <c r="J386" i="1"/>
  <c r="K386" i="1"/>
  <c r="L386" i="1"/>
  <c r="M386" i="1"/>
  <c r="N386" i="1"/>
  <c r="M371" i="1" l="1"/>
  <c r="N483" i="1"/>
  <c r="H98" i="1"/>
  <c r="M483" i="1" l="1"/>
  <c r="N371" i="1"/>
  <c r="L371" i="1"/>
  <c r="L483" i="1" l="1"/>
  <c r="G483" i="1" s="1"/>
  <c r="G371" i="1"/>
  <c r="M173" i="1"/>
  <c r="I146" i="1" l="1"/>
  <c r="K24" i="1" l="1"/>
  <c r="L24" i="1"/>
  <c r="M24" i="1"/>
  <c r="N24" i="1"/>
  <c r="I129" i="1"/>
  <c r="H122" i="1"/>
  <c r="I122" i="1"/>
  <c r="I113" i="1"/>
  <c r="I121" i="1" s="1"/>
  <c r="H121" i="1"/>
  <c r="N16" i="1" l="1"/>
  <c r="N72" i="1" s="1"/>
  <c r="N22" i="1"/>
  <c r="M16" i="1"/>
  <c r="M72" i="1" s="1"/>
  <c r="M22" i="1"/>
  <c r="L16" i="1"/>
  <c r="L72" i="1" s="1"/>
  <c r="L70" i="1" s="1"/>
  <c r="L22" i="1"/>
  <c r="K16" i="1"/>
  <c r="K72" i="1" s="1"/>
  <c r="K22" i="1"/>
  <c r="R30" i="1"/>
  <c r="R426" i="1"/>
  <c r="G379" i="1"/>
  <c r="G397" i="1"/>
  <c r="G396" i="1"/>
  <c r="G395" i="1"/>
  <c r="G404" i="1"/>
  <c r="G403" i="1"/>
  <c r="G420" i="1"/>
  <c r="G419" i="1"/>
  <c r="G428" i="1"/>
  <c r="G476" i="1"/>
  <c r="N474" i="1"/>
  <c r="M474" i="1"/>
  <c r="N426" i="1"/>
  <c r="M426" i="1"/>
  <c r="J426" i="1"/>
  <c r="G387" i="1"/>
  <c r="G426" i="1" l="1"/>
  <c r="G474" i="1"/>
  <c r="N418" i="1"/>
  <c r="M418" i="1"/>
  <c r="L418" i="1"/>
  <c r="K418" i="1"/>
  <c r="J418" i="1"/>
  <c r="N412" i="1"/>
  <c r="N380" i="1" s="1"/>
  <c r="N484" i="1" s="1"/>
  <c r="M412" i="1"/>
  <c r="L412" i="1"/>
  <c r="K412" i="1"/>
  <c r="J412" i="1"/>
  <c r="G405" i="1"/>
  <c r="N402" i="1"/>
  <c r="M402" i="1"/>
  <c r="N394" i="1"/>
  <c r="G389" i="1"/>
  <c r="M380" i="1" l="1"/>
  <c r="M484" i="1" s="1"/>
  <c r="M410" i="1"/>
  <c r="J410" i="1"/>
  <c r="J380" i="1"/>
  <c r="J372" i="1" s="1"/>
  <c r="N410" i="1"/>
  <c r="K380" i="1"/>
  <c r="K372" i="1" s="1"/>
  <c r="K410" i="1"/>
  <c r="K378" i="1" s="1"/>
  <c r="L380" i="1"/>
  <c r="L372" i="1" s="1"/>
  <c r="L410" i="1"/>
  <c r="L378" i="1" s="1"/>
  <c r="G411" i="1"/>
  <c r="G402" i="1"/>
  <c r="R311" i="1"/>
  <c r="G352" i="1"/>
  <c r="G353" i="1"/>
  <c r="G354" i="1"/>
  <c r="G344" i="1"/>
  <c r="G345" i="1"/>
  <c r="G346" i="1"/>
  <c r="G312" i="1"/>
  <c r="G313" i="1"/>
  <c r="G314" i="1"/>
  <c r="G304" i="1"/>
  <c r="G305" i="1"/>
  <c r="G306" i="1"/>
  <c r="I351" i="1"/>
  <c r="J351" i="1"/>
  <c r="K351" i="1"/>
  <c r="L351" i="1"/>
  <c r="M351" i="1"/>
  <c r="N351" i="1"/>
  <c r="H338" i="1"/>
  <c r="H330" i="1" s="1"/>
  <c r="I338" i="1"/>
  <c r="I330" i="1" s="1"/>
  <c r="J338" i="1"/>
  <c r="J330" i="1" s="1"/>
  <c r="K338" i="1"/>
  <c r="K330" i="1" s="1"/>
  <c r="L338" i="1"/>
  <c r="L330" i="1" s="1"/>
  <c r="L327" i="1" s="1"/>
  <c r="M338" i="1"/>
  <c r="M330" i="1" s="1"/>
  <c r="N338" i="1"/>
  <c r="N330" i="1" s="1"/>
  <c r="H337" i="1"/>
  <c r="H329" i="1" s="1"/>
  <c r="J337" i="1"/>
  <c r="J329" i="1" s="1"/>
  <c r="K337" i="1"/>
  <c r="K329" i="1" s="1"/>
  <c r="M337" i="1"/>
  <c r="M329" i="1" s="1"/>
  <c r="N337" i="1"/>
  <c r="N329" i="1" s="1"/>
  <c r="H336" i="1"/>
  <c r="H328" i="1" s="1"/>
  <c r="H360" i="1" s="1"/>
  <c r="I336" i="1"/>
  <c r="J336" i="1"/>
  <c r="J328" i="1" s="1"/>
  <c r="J360" i="1" s="1"/>
  <c r="K336" i="1"/>
  <c r="K328" i="1" s="1"/>
  <c r="K360" i="1" s="1"/>
  <c r="L336" i="1"/>
  <c r="M336" i="1"/>
  <c r="M328" i="1" s="1"/>
  <c r="N336" i="1"/>
  <c r="N328" i="1" s="1"/>
  <c r="H343" i="1"/>
  <c r="L343" i="1"/>
  <c r="M343" i="1"/>
  <c r="N343" i="1"/>
  <c r="I311" i="1"/>
  <c r="M311" i="1"/>
  <c r="N311" i="1"/>
  <c r="H303" i="1"/>
  <c r="J303" i="1"/>
  <c r="K303" i="1"/>
  <c r="L303" i="1"/>
  <c r="M303" i="1"/>
  <c r="N303" i="1"/>
  <c r="H290" i="1"/>
  <c r="I298" i="1"/>
  <c r="I295" i="1" s="1"/>
  <c r="J298" i="1"/>
  <c r="J290" i="1" s="1"/>
  <c r="K290" i="1"/>
  <c r="L298" i="1"/>
  <c r="L290" i="1" s="1"/>
  <c r="M298" i="1"/>
  <c r="M290" i="1" s="1"/>
  <c r="N298" i="1"/>
  <c r="N290" i="1" s="1"/>
  <c r="H289" i="1"/>
  <c r="J297" i="1"/>
  <c r="K289" i="1"/>
  <c r="M297" i="1"/>
  <c r="M289" i="1" s="1"/>
  <c r="N297" i="1"/>
  <c r="N289" i="1" s="1"/>
  <c r="M296" i="1"/>
  <c r="M288" i="1" s="1"/>
  <c r="N296" i="1"/>
  <c r="N288" i="1" s="1"/>
  <c r="N360" i="1" l="1"/>
  <c r="M360" i="1"/>
  <c r="K484" i="1"/>
  <c r="K482" i="1" s="1"/>
  <c r="K370" i="1"/>
  <c r="G380" i="1"/>
  <c r="J289" i="1"/>
  <c r="J287" i="1" s="1"/>
  <c r="G297" i="1"/>
  <c r="N372" i="1"/>
  <c r="N378" i="1"/>
  <c r="J484" i="1"/>
  <c r="J370" i="1"/>
  <c r="L484" i="1"/>
  <c r="L492" i="1" s="1"/>
  <c r="L370" i="1"/>
  <c r="L482" i="1" s="1"/>
  <c r="J378" i="1"/>
  <c r="M482" i="1"/>
  <c r="M372" i="1"/>
  <c r="M370" i="1" s="1"/>
  <c r="M378" i="1"/>
  <c r="K361" i="1"/>
  <c r="I290" i="1"/>
  <c r="I362" i="1" s="1"/>
  <c r="I493" i="1" s="1"/>
  <c r="I335" i="1"/>
  <c r="I328" i="1"/>
  <c r="I360" i="1" s="1"/>
  <c r="H362" i="1"/>
  <c r="H493" i="1" s="1"/>
  <c r="H287" i="1"/>
  <c r="G412" i="1"/>
  <c r="G410" i="1" s="1"/>
  <c r="G485" i="1"/>
  <c r="G303" i="1"/>
  <c r="G311" i="1"/>
  <c r="G330" i="1"/>
  <c r="J335" i="1"/>
  <c r="G351" i="1"/>
  <c r="M295" i="1"/>
  <c r="G343" i="1"/>
  <c r="G329" i="1"/>
  <c r="M335" i="1"/>
  <c r="G337" i="1"/>
  <c r="L335" i="1"/>
  <c r="G338" i="1"/>
  <c r="N361" i="1"/>
  <c r="N327" i="1"/>
  <c r="K327" i="1"/>
  <c r="H327" i="1"/>
  <c r="N335" i="1"/>
  <c r="K335" i="1"/>
  <c r="G298" i="1"/>
  <c r="G336" i="1"/>
  <c r="G418" i="1"/>
  <c r="H394" i="1"/>
  <c r="L295" i="1"/>
  <c r="L287" i="1" s="1"/>
  <c r="L362" i="1"/>
  <c r="L493" i="1" s="1"/>
  <c r="M327" i="1"/>
  <c r="J327" i="1"/>
  <c r="N295" i="1"/>
  <c r="K287" i="1"/>
  <c r="K362" i="1"/>
  <c r="K493" i="1" s="1"/>
  <c r="N287" i="1"/>
  <c r="N362" i="1"/>
  <c r="N493" i="1" s="1"/>
  <c r="M362" i="1"/>
  <c r="M493" i="1" s="1"/>
  <c r="J362" i="1"/>
  <c r="J493" i="1" s="1"/>
  <c r="K492" i="1" l="1"/>
  <c r="H359" i="1"/>
  <c r="G493" i="1"/>
  <c r="N370" i="1"/>
  <c r="N482" i="1"/>
  <c r="J361" i="1"/>
  <c r="G289" i="1"/>
  <c r="J482" i="1"/>
  <c r="G290" i="1"/>
  <c r="I287" i="1"/>
  <c r="I327" i="1"/>
  <c r="G327" i="1" s="1"/>
  <c r="G328" i="1"/>
  <c r="M287" i="1"/>
  <c r="M359" i="1" s="1"/>
  <c r="H482" i="1"/>
  <c r="H492" i="1"/>
  <c r="K359" i="1"/>
  <c r="N359" i="1"/>
  <c r="G335" i="1"/>
  <c r="G362" i="1"/>
  <c r="G394" i="1"/>
  <c r="L359" i="1"/>
  <c r="M361" i="1"/>
  <c r="N492" i="1" l="1"/>
  <c r="I359" i="1"/>
  <c r="G361" i="1"/>
  <c r="M492" i="1"/>
  <c r="N129" i="1" l="1"/>
  <c r="M268" i="1" l="1"/>
  <c r="M260" i="1" s="1"/>
  <c r="R196" i="1" l="1"/>
  <c r="G189" i="1"/>
  <c r="G188" i="1" s="1"/>
  <c r="G181" i="1"/>
  <c r="N196" i="1"/>
  <c r="N188" i="1"/>
  <c r="N180" i="1"/>
  <c r="N268" i="1"/>
  <c r="R113" i="1"/>
  <c r="K260" i="1"/>
  <c r="K261" i="1"/>
  <c r="L196" i="1"/>
  <c r="L172" i="1" s="1"/>
  <c r="M196" i="1"/>
  <c r="M188" i="1"/>
  <c r="L129" i="1"/>
  <c r="L137" i="1" s="1"/>
  <c r="M129" i="1"/>
  <c r="M137" i="1" s="1"/>
  <c r="N137" i="1"/>
  <c r="L122" i="1"/>
  <c r="M122" i="1"/>
  <c r="N122" i="1"/>
  <c r="L113" i="1"/>
  <c r="L121" i="1" s="1"/>
  <c r="M113" i="1"/>
  <c r="M121" i="1" s="1"/>
  <c r="N121" i="1"/>
  <c r="L30" i="1"/>
  <c r="L14" i="1" s="1"/>
  <c r="M30" i="1"/>
  <c r="M14" i="1" s="1"/>
  <c r="N30" i="1"/>
  <c r="N14" i="1" s="1"/>
  <c r="K30" i="1"/>
  <c r="J24" i="1"/>
  <c r="J22" i="1" s="1"/>
  <c r="J113" i="1"/>
  <c r="J121" i="1" s="1"/>
  <c r="J122" i="1"/>
  <c r="I180" i="1"/>
  <c r="I24" i="1"/>
  <c r="H138" i="1"/>
  <c r="H106" i="1" s="1"/>
  <c r="H97" i="1"/>
  <c r="H146" i="1"/>
  <c r="I138" i="1"/>
  <c r="I106" i="1" s="1"/>
  <c r="I90" i="1" s="1"/>
  <c r="J138" i="1"/>
  <c r="K138" i="1"/>
  <c r="L138" i="1"/>
  <c r="M138" i="1"/>
  <c r="N138" i="1"/>
  <c r="I137" i="1"/>
  <c r="I105" i="1" s="1"/>
  <c r="I89" i="1" s="1"/>
  <c r="G122" i="1"/>
  <c r="K122" i="1"/>
  <c r="K15" i="1"/>
  <c r="K71" i="1" s="1"/>
  <c r="M15" i="1"/>
  <c r="M71" i="1" s="1"/>
  <c r="M70" i="1" s="1"/>
  <c r="N15" i="1"/>
  <c r="N71" i="1" s="1"/>
  <c r="N70" i="1" s="1"/>
  <c r="K113" i="1"/>
  <c r="K121" i="1" s="1"/>
  <c r="K129" i="1"/>
  <c r="J129" i="1"/>
  <c r="J137" i="1" s="1"/>
  <c r="J98" i="1"/>
  <c r="J146" i="1" s="1"/>
  <c r="I98" i="1"/>
  <c r="K98" i="1"/>
  <c r="K146" i="1" s="1"/>
  <c r="L98" i="1"/>
  <c r="L146" i="1" s="1"/>
  <c r="M98" i="1"/>
  <c r="M146" i="1" s="1"/>
  <c r="N98" i="1"/>
  <c r="N146" i="1" s="1"/>
  <c r="L165" i="1"/>
  <c r="L277" i="1" s="1"/>
  <c r="M165" i="1"/>
  <c r="N173" i="1"/>
  <c r="I97" i="1"/>
  <c r="I145" i="1" s="1"/>
  <c r="N261" i="1"/>
  <c r="I260" i="1"/>
  <c r="N260" i="1" l="1"/>
  <c r="G268" i="1"/>
  <c r="G260" i="1"/>
  <c r="K277" i="1"/>
  <c r="K276" i="1" s="1"/>
  <c r="G261" i="1"/>
  <c r="N165" i="1"/>
  <c r="G165" i="1" s="1"/>
  <c r="G173" i="1"/>
  <c r="M277" i="1"/>
  <c r="M276" i="1" s="1"/>
  <c r="M164" i="1"/>
  <c r="L164" i="1"/>
  <c r="I16" i="1"/>
  <c r="I72" i="1" s="1"/>
  <c r="I70" i="1" s="1"/>
  <c r="G24" i="1"/>
  <c r="G22" i="1" s="1"/>
  <c r="K70" i="1"/>
  <c r="K14" i="1"/>
  <c r="J16" i="1"/>
  <c r="L491" i="1"/>
  <c r="L490" i="1" s="1"/>
  <c r="K106" i="1"/>
  <c r="K90" i="1" s="1"/>
  <c r="N172" i="1"/>
  <c r="M172" i="1"/>
  <c r="G98" i="1"/>
  <c r="G97" i="1" s="1"/>
  <c r="G145" i="1" s="1"/>
  <c r="G121" i="1"/>
  <c r="L97" i="1"/>
  <c r="L82" i="1" s="1"/>
  <c r="L154" i="1" s="1"/>
  <c r="H137" i="1"/>
  <c r="H105" i="1" s="1"/>
  <c r="H89" i="1" s="1"/>
  <c r="H30" i="1"/>
  <c r="N97" i="1"/>
  <c r="N82" i="1" s="1"/>
  <c r="N154" i="1" s="1"/>
  <c r="J106" i="1"/>
  <c r="J90" i="1" s="1"/>
  <c r="G138" i="1"/>
  <c r="H15" i="1"/>
  <c r="M97" i="1"/>
  <c r="M81" i="1" s="1"/>
  <c r="M153" i="1" s="1"/>
  <c r="G137" i="1"/>
  <c r="J97" i="1"/>
  <c r="J82" i="1" s="1"/>
  <c r="J154" i="1" s="1"/>
  <c r="L106" i="1"/>
  <c r="L90" i="1" s="1"/>
  <c r="M106" i="1"/>
  <c r="M90" i="1" s="1"/>
  <c r="I82" i="1"/>
  <c r="I154" i="1" s="1"/>
  <c r="N106" i="1"/>
  <c r="N90" i="1" s="1"/>
  <c r="K97" i="1"/>
  <c r="K82" i="1" s="1"/>
  <c r="K154" i="1" s="1"/>
  <c r="N105" i="1"/>
  <c r="N89" i="1" s="1"/>
  <c r="L105" i="1"/>
  <c r="L89" i="1" s="1"/>
  <c r="J491" i="1"/>
  <c r="G146" i="1"/>
  <c r="M105" i="1"/>
  <c r="M89" i="1" s="1"/>
  <c r="H145" i="1"/>
  <c r="H82" i="1"/>
  <c r="H154" i="1" s="1"/>
  <c r="H81" i="1"/>
  <c r="H153" i="1" s="1"/>
  <c r="J105" i="1"/>
  <c r="J89" i="1" s="1"/>
  <c r="H90" i="1"/>
  <c r="K137" i="1"/>
  <c r="K105" i="1" s="1"/>
  <c r="K89" i="1" s="1"/>
  <c r="I491" i="1"/>
  <c r="G180" i="1"/>
  <c r="I81" i="1"/>
  <c r="I153" i="1" s="1"/>
  <c r="N277" i="1" l="1"/>
  <c r="N491" i="1" s="1"/>
  <c r="N490" i="1" s="1"/>
  <c r="N164" i="1"/>
  <c r="N276" i="1" s="1"/>
  <c r="G172" i="1"/>
  <c r="M491" i="1"/>
  <c r="M490" i="1" s="1"/>
  <c r="J14" i="1"/>
  <c r="J72" i="1"/>
  <c r="G15" i="1"/>
  <c r="H14" i="1"/>
  <c r="H71" i="1"/>
  <c r="L276" i="1"/>
  <c r="K491" i="1"/>
  <c r="K490" i="1" s="1"/>
  <c r="G16" i="1"/>
  <c r="G82" i="1"/>
  <c r="G81" i="1" s="1"/>
  <c r="G153" i="1" s="1"/>
  <c r="J145" i="1"/>
  <c r="N81" i="1"/>
  <c r="N153" i="1" s="1"/>
  <c r="L145" i="1"/>
  <c r="N145" i="1"/>
  <c r="L81" i="1"/>
  <c r="L153" i="1" s="1"/>
  <c r="M145" i="1"/>
  <c r="G30" i="1"/>
  <c r="M82" i="1"/>
  <c r="M154" i="1" s="1"/>
  <c r="G106" i="1"/>
  <c r="G90" i="1" s="1"/>
  <c r="G89" i="1" s="1"/>
  <c r="J81" i="1"/>
  <c r="J153" i="1" s="1"/>
  <c r="K81" i="1"/>
  <c r="K153" i="1" s="1"/>
  <c r="K145" i="1"/>
  <c r="G105" i="1"/>
  <c r="G14" i="1" l="1"/>
  <c r="G277" i="1"/>
  <c r="G276" i="1" s="1"/>
  <c r="G164" i="1"/>
  <c r="G72" i="1"/>
  <c r="J70" i="1"/>
  <c r="J492" i="1"/>
  <c r="H70" i="1"/>
  <c r="G71" i="1"/>
  <c r="H491" i="1"/>
  <c r="G154" i="1"/>
  <c r="G296" i="1"/>
  <c r="J295" i="1"/>
  <c r="G295" i="1" s="1"/>
  <c r="G70" i="1" l="1"/>
  <c r="H490" i="1"/>
  <c r="G491" i="1"/>
  <c r="G360" i="1"/>
  <c r="G288" i="1"/>
  <c r="J359" i="1" l="1"/>
  <c r="G359" i="1" s="1"/>
  <c r="G287" i="1"/>
  <c r="J490" i="1"/>
  <c r="I386" i="1"/>
  <c r="G386" i="1" s="1"/>
  <c r="G388" i="1"/>
  <c r="I378" i="1"/>
  <c r="G378" i="1" s="1"/>
  <c r="I372" i="1"/>
  <c r="I484" i="1" s="1"/>
  <c r="H370" i="1" l="1"/>
  <c r="I370" i="1"/>
  <c r="G372" i="1"/>
  <c r="G370" i="1" l="1"/>
  <c r="I492" i="1"/>
  <c r="G492" i="1" s="1"/>
  <c r="G490" i="1" s="1"/>
  <c r="I482" i="1"/>
  <c r="G482" i="1"/>
  <c r="G484" i="1"/>
  <c r="I490" i="1" l="1"/>
</calcChain>
</file>

<file path=xl/sharedStrings.xml><?xml version="1.0" encoding="utf-8"?>
<sst xmlns="http://schemas.openxmlformats.org/spreadsheetml/2006/main" count="3831" uniqueCount="161">
  <si>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</si>
  <si>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</si>
  <si>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</si>
  <si>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</si>
  <si>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</si>
  <si>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</si>
  <si>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</si>
  <si>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Наименование</t>
  </si>
  <si>
    <t>Значение</t>
  </si>
  <si>
    <t>2020 год</t>
  </si>
  <si>
    <t>Х</t>
  </si>
  <si>
    <t>Всего, из них расходы за счет:</t>
  </si>
  <si>
    <t>1.1</t>
  </si>
  <si>
    <t>2</t>
  </si>
  <si>
    <t>2.1</t>
  </si>
  <si>
    <t>1</t>
  </si>
  <si>
    <t>1.1.1</t>
  </si>
  <si>
    <t>1.1.2</t>
  </si>
  <si>
    <t>единиц</t>
  </si>
  <si>
    <t>2.1.1</t>
  </si>
  <si>
    <t>2.1.2</t>
  </si>
  <si>
    <t>человек</t>
  </si>
  <si>
    <t xml:space="preserve">Соисполнитель, исполнитель основного мероприятия, исполнитель ведомственной целевой программы, исполнитель мероприятия 
</t>
  </si>
  <si>
    <t xml:space="preserve">Всего </t>
  </si>
  <si>
    <t>Комитет экономического развития и планирования</t>
  </si>
  <si>
    <t>х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</si>
  <si>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</si>
  <si>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</si>
  <si>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1.1.3</t>
  </si>
  <si>
    <t>Основное мероприятие 1. «Формирование структуры собственности Таврического муниципального района»</t>
  </si>
  <si>
    <t>Мероприятие 1. Инвентаризация объектов недвижимости, включая паспортизацию объектов</t>
  </si>
  <si>
    <t>Мероприятие 2. Формирование границ земельных участков и постановка на кадастровый учет</t>
  </si>
  <si>
    <t>Мероприятие 3. Оценка имущества</t>
  </si>
  <si>
    <t>Задача 2 . "Совершенствование порядка управления муниципальным имуществом, контроль за его функциональным использованием"</t>
  </si>
  <si>
    <t>Задача 1 . "Повышение доступности финансово-кредитных ресурсов для субъектов малого и среднего предпринимательства"</t>
  </si>
  <si>
    <t>Задача 1. "Создание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Таврического муниципального района Омской области"</t>
  </si>
  <si>
    <t>Цель: Создание условий для экономического развития Таврического муниципального района</t>
  </si>
  <si>
    <t>в том числе по годам реализации муниципальной программы</t>
  </si>
  <si>
    <t xml:space="preserve">Целевые индикаторы реализации мероприятия (группы мероприятий) муниципальной программы </t>
  </si>
  <si>
    <t>Единица измере ния</t>
  </si>
  <si>
    <t>Задача 1 . "Выявление резервов снижения потребления топливно-энергетических ресурсов в учреждениях бюджетной сферы Таврического муниципального района"</t>
  </si>
  <si>
    <t>Итого по подпрограмме муниципальной программы</t>
  </si>
  <si>
    <t>Количество учреждений, в которых проведено энергетическое обследование</t>
  </si>
  <si>
    <t>Управление образования</t>
  </si>
  <si>
    <t>Количество объектов недвижимости, в отношении которых оформлена кадастровая документация</t>
  </si>
  <si>
    <t>Задача 1." Совершенствование системы учета объектов муниципальной собственности"</t>
  </si>
  <si>
    <t>Управление делами</t>
  </si>
  <si>
    <t>Комитет финансов и контроля</t>
  </si>
  <si>
    <t>Итого по муниципальной программе</t>
  </si>
  <si>
    <t>Задача 2. "Оптимизация бюджетных расходов на оплату потребления топливно-энергетических ресурсов учреждениями и организациями  бюджетной сферы Таврического муниципального района  Омской области. Стимулирование разработки и внедрения энергосберегающих технологий в сфере производства, распределения и потребления топливно-энергетических ресурсов и воды в Таврическом районе Омской области."</t>
  </si>
  <si>
    <t>Цель подпрограммы 2 "Оптимизация бюджетных расходов на оплату потребления топливно-энергетических ресурсов учреждениями и организациями  бюджетной сферы Таврического муниципального района  Омской области. Стимулирование разработки и внедрения энергосберегающих технологий в сфере производства, распределения и потребления топливно-энергетических ресурсов и воды в Таврическом районе Омской области"</t>
  </si>
  <si>
    <t xml:space="preserve">Задача 3.  Создание условий для формирования структуры собственности района </t>
  </si>
  <si>
    <t xml:space="preserve">Цель подпрограммы 3: Создание условий для формирования структуры собственности района </t>
  </si>
  <si>
    <t>Подпрограмма 1 "Развитие малого и среднего предпринимательства в Таврическом муниципальном раойне</t>
  </si>
  <si>
    <t>Подпрограмма 2. «Энергосбережение и повышение энергетической эффективности в Таврическом муниципальном районе"</t>
  </si>
  <si>
    <t>Основное мероприятие 1. "Повышение энергетической эффективности и сокращение энергетических издержек в бюджетной сфере Таврического муниципального района Омской области"</t>
  </si>
  <si>
    <t>Мероприятие 1. Проведение обязательных энергетических обследований объектов, занимаемых органами местного самоупралвения, находящихся в муниципальной собственности, бюджетных учреждений, в том числе: объектов учреждения образования, объектов учреждения культуры, объектов учреждения физической культуры и спорта; объектов, занимаемых органами местного самоуправления</t>
  </si>
  <si>
    <t>Снижение объема топливно-энергетических ресурсов в натуральном выражении</t>
  </si>
  <si>
    <t>т.у.т</t>
  </si>
  <si>
    <t>Подпрограмма 3. «Эффективное управление и развитие собственности Таврического муниципального района»</t>
  </si>
  <si>
    <t>Значения целевых индикаторов ведомственных целевых программ представлены в приложении №7 к муниципальной программе</t>
  </si>
  <si>
    <t>Объем ( рублей)</t>
  </si>
  <si>
    <t>3.  Поступлений целевого характера из бюджетов поселений Таврического муниципального района Омской области</t>
  </si>
  <si>
    <t>4.2. поступлений целевого характера из бюджетов поселений Таврического муниципального района Омской области</t>
  </si>
  <si>
    <t>4.1. поступлений целевого характера из областного бюджета</t>
  </si>
  <si>
    <t>4.3. средств дорожного фонда Таврического муниципального района Омской области</t>
  </si>
  <si>
    <t>в том числе, в сфере образования</t>
  </si>
  <si>
    <t>Всего по годам реализации муниципальной программы</t>
  </si>
  <si>
    <t>Управление имущественных отношений</t>
  </si>
  <si>
    <t>2021 год</t>
  </si>
  <si>
    <t>2026 год</t>
  </si>
  <si>
    <t>Основное мероприятие: Организация и осуществление бюджетного процесса в Таврическом муниципальном районе Омской области</t>
  </si>
  <si>
    <t>Мероприятие 1. Руководство и управление в сфере установленных функций</t>
  </si>
  <si>
    <t xml:space="preserve">Мероприятие 2. Повышение профессионального уровня муниципальных служащих Комитета финансов и контроля </t>
  </si>
  <si>
    <t>Задача 1.Совершенствование организации и осуществления бюджетного процесса в Таврическом муниципальном районе Омской области</t>
  </si>
  <si>
    <t>Задача 2 . Совершенствование механизмов предоставления межбюджетных трансфертов из бюджета Таврического муниципального района Омской области</t>
  </si>
  <si>
    <t>Основное мероприятие: Предоставление межбюджетных трансфертов муниципальным образованиям Таврического муниципального района Омской области</t>
  </si>
  <si>
    <t xml:space="preserve">Мероприятие 1.     Выравнивание бюджетной обеспеченности поселений Таврического муниципального района Омской области </t>
  </si>
  <si>
    <t>Мероприятие 2. Поддержка мер по обеспечению сбалансированности бюджета поселений Таврического муниципального района Омской области</t>
  </si>
  <si>
    <t>Количество главных распорядителей бюджетных средств и муниципальных учреждений Таврического муниципального района Омской области</t>
  </si>
  <si>
    <t>2022 год</t>
  </si>
  <si>
    <t>2023 год</t>
  </si>
  <si>
    <t>2024 год</t>
  </si>
  <si>
    <t>2025 год</t>
  </si>
  <si>
    <t>Количество муниципальных служащих Комитета финансов и контроля, прошедших профессиональную переподготовку и повышение квалификации</t>
  </si>
  <si>
    <t>Удельный вес просроченной кредиторской задолженности в общем объеме расходов консолидированных бюджетов поселений Таврического района</t>
  </si>
  <si>
    <t>процент</t>
  </si>
  <si>
    <t xml:space="preserve">Цель подпрограммы: Повышение  устойчивого и эффективного осуществление своих полномочий Администрацией Таврического муниципального района в соответствии с законодательством </t>
  </si>
  <si>
    <t>Мероприятие 1. Руководство и управление в сфере установления функций</t>
  </si>
  <si>
    <t>Мероприятие 2. Освещение информации о деятельности Администрации Таврического муниципального района</t>
  </si>
  <si>
    <t>Мероприятие 3. Проведение мероприятий по защите населения от чрезвычайных ситуаций в условиях военного и мирного времени</t>
  </si>
  <si>
    <t>Мероприятие 4. Обеспечение гарантий лицам, замещавшим должности муниципальной службы</t>
  </si>
  <si>
    <t>Мероприятие 5. Обеспечение проведения выборов</t>
  </si>
  <si>
    <t>Мероприятие 6. Повышение профессионального уровня муниципальных служащих Администрации Таврического муниципального района Омской области</t>
  </si>
  <si>
    <t>Задача 2. Совершенствование материально-технического обеспечения деятельности органов местного самоуправления</t>
  </si>
  <si>
    <t>МУ "Хозяйственное управление"</t>
  </si>
  <si>
    <t>Ведомственная целевая программа  "Обеспечение эффективного функционирования вспомогательных служб деятельности Администрации Таврического муниципального района на 2020-2026 годы"</t>
  </si>
  <si>
    <t>Основное мероприятие. Обеспечение эффективного осуществления  своих полномочий Администрацией Таврического муниципального района</t>
  </si>
  <si>
    <t>Исполнение своих полномочий Администрацией Таврического муниципального района, связанных с осуществлением функций руководства и управления</t>
  </si>
  <si>
    <t>Количество СМИ, привлеченных к информированию о деятельности Администрации Таврического муниципального района</t>
  </si>
  <si>
    <t>Степень соблюдения критериев оценки ЧС</t>
  </si>
  <si>
    <t>Степень исполнения обязательств по обеспечению гарантий лицам, замещавшим долности муниципальной службы</t>
  </si>
  <si>
    <t>Количество избранных лиц в депутаты Совета Таврического муниципального района Омской области</t>
  </si>
  <si>
    <t>Количество муниципальных служащих Администрации Таврического муниципального района, прошедших проыессиональную переподготовку и повышение квалификации</t>
  </si>
  <si>
    <t>2020год</t>
  </si>
  <si>
    <t>Структурные подразделения Администрации Таврического муниципального района Омской области</t>
  </si>
  <si>
    <t>2026год</t>
  </si>
  <si>
    <t>Подпрограмма 4. «Управление муниципальными финансами в Таврическом муниципальном районе Омской области»</t>
  </si>
  <si>
    <t>Подпрограмма 5. «Обеспечение эффективного осуществления своих полномочий Администрацией Таврического муниципального района Омской области»</t>
  </si>
  <si>
    <t xml:space="preserve">Задача 5.  Повышение устойчивого и эффективного осуществления своих полномочий Администрацией Таврического муниципального района в соответствии с законодательством </t>
  </si>
  <si>
    <t>Задача 1."  Создание условий для эффективного выполнения Администрацией Таврического муниципального района своих полномочий"</t>
  </si>
  <si>
    <t>Цель подпрограммы 4. Повышение качества управления муниципальными финансами Таврического муниципального района Омской области</t>
  </si>
  <si>
    <t>Задача 4. Повышение эффективности управления муниципальными финансами</t>
  </si>
  <si>
    <t xml:space="preserve">Мероприятие 2. Обеспечение снижения энергетических издержек учреждений бюджетной сферы Таврического муниципального района Омской области за счет:                               
- установка тепловых счетчиков;                                                  - внедрения экономичных источников освещения, ремонт электропроводки;
-приведение гидравлической регулировки системы отопления, ремонт системы отопления;
- примирения  оборудования для частотного регулирования электродвигателей, насосов, дутьевых вентиляторов;
- замены энергопотребляющего оборудования на оборудование высоких классов энергоэфеективности
- объектов учреждения образования
- объектов учреждения культуры
- объектов учреждений физической культуры и спорта
- объектов, занимаемых органами местного самоуправления
</t>
  </si>
  <si>
    <t>1.1.4</t>
  </si>
  <si>
    <t>Мероприятие 2.1. Организация и проведения конкурса в сфере муниципальных услуг</t>
  </si>
  <si>
    <t>Количество присужденных премий</t>
  </si>
  <si>
    <t>Количество изготовленных технических планов</t>
  </si>
  <si>
    <t>Мероприятие 4. Изготовление технических планов по объектам газоснабжения микрорайона комплексной застройки "Ленинский" в р.п.Таврическое</t>
  </si>
  <si>
    <t>Мероприятие 7. Передача полномочий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законодательствоми</t>
  </si>
  <si>
    <t>Мероприятие 8. Передача полномочий в части градостроительной деятельности</t>
  </si>
  <si>
    <t>Мероприятие 9. Осуществление полномочий по участию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</si>
  <si>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>Мероприятие 10.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</si>
  <si>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Степень исполнения полномочий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</si>
  <si>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Степень исполнения полномочий в части градостроительной деятельност</t>
  </si>
  <si>
    <t>Степень исполнения полномочий по участию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</si>
  <si>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t xml:space="preserve">Количество кандидатов в присяжные заседатели Таврического муниципального района Омской области для обеспечения работы Таврического районного суда Омской области </t>
  </si>
  <si>
    <t>-</t>
  </si>
  <si>
    <t>1.1.5</t>
  </si>
  <si>
    <t>Мероприятие 5. Изготовление технического плана на бесхозные газапроводы на территории Ленинского сельского поселения</t>
  </si>
  <si>
    <t>220 год</t>
  </si>
  <si>
    <t>1.1.6</t>
  </si>
  <si>
    <t xml:space="preserve">Мероприятие 6. Изготовление технического плана на объект "Строительство водопроводных сетей микрорайона комплексной застройки "Северный" в р.п. Таврическое Омской области 3 очередь" </t>
  </si>
  <si>
    <t>1.1.7</t>
  </si>
  <si>
    <t xml:space="preserve">Мероприятие 7. Изготовление технического плана на объект "Строительство автомобильных дорог микрорайона комплексной застройки "Северный" в р.п. Таврическое Омской области 3 очередь" </t>
  </si>
  <si>
    <t>Ведомственная целевая программа "Функционирование управления имущественных отношений и землепользования"</t>
  </si>
  <si>
    <t>Значения целевых индикаторов ведомственных целевых программ представлены в приложении № 8  к муниципальной программе</t>
  </si>
  <si>
    <t>Количество получателей грантов в форме субсидий</t>
  </si>
  <si>
    <t>Основное мероприятие 1. Развитие малого и среднего предпринимательства в целях реализации регионального проекта ""Создание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</t>
  </si>
  <si>
    <t>Мероприятие 8. Субсидия на подготовку проектов межевания земельных участков и постановка на кадастровый учет</t>
  </si>
  <si>
    <t>Количество объектов недвижимости, в отношении которыхоформлена кадастрова документация</t>
  </si>
  <si>
    <t xml:space="preserve">Количество оказанных консультаций </t>
  </si>
  <si>
    <t>Мероприятие 2. Организация консультирования субъектов малого и среднего предпринимательства, физических лиц, планирующих организовать собственное дело, а также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</si>
  <si>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r>
      <t xml:space="preserve">4. Переходящего остатка бюджетных средств, в том числе: </t>
    </r>
    <r>
      <rPr>
        <sz val="14"/>
        <color indexed="60"/>
        <rFont val="Times New Roman"/>
        <family val="1"/>
        <charset val="204"/>
      </rPr>
      <t>&lt;**&gt;</t>
    </r>
  </si>
  <si>
    <t>Мероприятие 1. Проведение конкурса в целях предоставления грантов в форме субсидий субъектам малого предпринимательства и гражданам для организации собственного дела</t>
  </si>
  <si>
    <t>Задача 2 . "Повышение доступности бизнес-образрания, в том числеи социальных предпринимателей, пропаганда предпринимательства"</t>
  </si>
  <si>
    <t>1.1.2.</t>
  </si>
  <si>
    <t xml:space="preserve">Количество объектов недвижимости, в отношении которых оформлена технические планы </t>
  </si>
  <si>
    <t xml:space="preserve">Количество объектов муниципальной собсственности, в отношении которых проведена оценка </t>
  </si>
  <si>
    <t>1.1.8</t>
  </si>
  <si>
    <t>Основное мероприятие 1. Повышение доступности бизнес-образования, в том числеи социальных предпринимателей, пропаганда предпринимательства</t>
  </si>
  <si>
    <t>Мероприятие 1. Организация информационно-консультационной поддержки социальных предпринимателей и граждан, желающих стать социальными предпринимателями</t>
  </si>
  <si>
    <t>1.1.9</t>
  </si>
  <si>
    <t>Мероприятие 9. Приобретение в собственность Таврического муниципального района Омской области недвижимого имущества расположенного по адресу: Омская область, Таврический район, р.п.Таврическое, ул. Ленина 79</t>
  </si>
  <si>
    <t>2027 год</t>
  </si>
  <si>
    <t>1.1.10</t>
  </si>
  <si>
    <t>Количество приобретенных объектов капитального строительства</t>
  </si>
  <si>
    <t>Мероприятие 10 подготовка технического плана на объект "Строительство автомобильных дорог микрорайона комплексной застройки "Северный" в р.п.Таврическое Омской области 4-я очередь"</t>
  </si>
  <si>
    <t>Приложение № 6                                                                                                                                                          к Постановлению Администрации                                                                                                                                Таврического муниципального района 
от ____________ 2024г.  № ______</t>
  </si>
  <si>
    <t>Приложение №6                                                                             к муниципальной программе Таврического муниципального района Омской области "Развитие экономического потенциала и конкуренции, поддержка малого и среднего предпринимательства в Таврическом муниципальном районе Омской области на 2020-2027 годы"</t>
  </si>
  <si>
    <t>СТРУКТУРА
муниципальной программы Таврического муниципального района Омской области
"Развитие экономического потенциала и конкуренции, поддержка малого и среднего предпринимательства в Таврическом муниципальном районе Омской области на 2020-2027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</si>
</sst>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26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6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1" applyNumberFormat="0">
      <alignment horizontal="right" vertical="top"/>
    </xf>
    <xf numFmtId="0" fontId="1" fillId="0" borderId="0"/>
    <xf numFmtId="0" fontId="2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</cellStyleXfs>
  <cellXfs count="212">
    <xf numFmtId="0" fontId="0" fillId="0" borderId="0" xfId="0"/>
    <xf numFmtId="0" fontId="5" fillId="0" borderId="0" xfId="0" applyFont="1" applyFill="1" applyAlignment="1">
      <alignment horizontal="left" vertical="top"/>
    </xf>
    <xf numFmtId="4" fontId="5" fillId="0" borderId="0" xfId="0" applyNumberFormat="1" applyFont="1" applyFill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2" borderId="0" xfId="0" applyFont="1" applyFill="1" applyAlignment="1">
      <alignment horizontal="left" vertical="top"/>
    </xf>
    <xf numFmtId="4" fontId="5" fillId="2" borderId="0" xfId="0" applyNumberFormat="1" applyFont="1" applyFill="1" applyAlignment="1">
      <alignment horizontal="left" vertical="top"/>
    </xf>
    <xf numFmtId="49" fontId="9" fillId="0" borderId="0" xfId="0" applyNumberFormat="1" applyFont="1" applyFill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9" fillId="0" borderId="0" xfId="0" applyFont="1" applyFill="1" applyAlignment="1">
      <alignment horizontal="center" vertical="top"/>
    </xf>
    <xf numFmtId="0" fontId="11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11" fillId="2" borderId="2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4" fontId="5" fillId="0" borderId="5" xfId="0" applyNumberFormat="1" applyFont="1" applyFill="1" applyBorder="1" applyAlignment="1">
      <alignment horizontal="center" vertical="top"/>
    </xf>
    <xf numFmtId="4" fontId="11" fillId="0" borderId="5" xfId="0" applyNumberFormat="1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 wrapText="1"/>
    </xf>
    <xf numFmtId="4" fontId="11" fillId="2" borderId="5" xfId="0" applyNumberFormat="1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8" xfId="0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/>
    </xf>
    <xf numFmtId="4" fontId="5" fillId="0" borderId="2" xfId="6" applyNumberFormat="1" applyFont="1" applyFill="1" applyBorder="1" applyAlignment="1">
      <alignment horizontal="center" vertical="top" wrapText="1"/>
    </xf>
    <xf numFmtId="4" fontId="5" fillId="2" borderId="2" xfId="6" applyNumberFormat="1" applyFont="1" applyFill="1" applyBorder="1" applyAlignment="1">
      <alignment horizontal="center" vertical="top" wrapText="1"/>
    </xf>
    <xf numFmtId="0" fontId="5" fillId="0" borderId="10" xfId="0" applyFont="1" applyFill="1" applyBorder="1" applyAlignment="1">
      <alignment horizontal="left" vertical="top" wrapText="1"/>
    </xf>
    <xf numFmtId="4" fontId="11" fillId="0" borderId="3" xfId="0" applyNumberFormat="1" applyFont="1" applyFill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center" vertical="top"/>
    </xf>
    <xf numFmtId="0" fontId="7" fillId="0" borderId="5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11" fillId="2" borderId="2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top" wrapText="1"/>
    </xf>
    <xf numFmtId="4" fontId="5" fillId="0" borderId="4" xfId="0" applyNumberFormat="1" applyFont="1" applyFill="1" applyBorder="1" applyAlignment="1">
      <alignment horizontal="center" vertical="top"/>
    </xf>
    <xf numFmtId="4" fontId="11" fillId="2" borderId="4" xfId="0" applyNumberFormat="1" applyFont="1" applyFill="1" applyBorder="1" applyAlignment="1">
      <alignment horizontal="center" vertical="top"/>
    </xf>
    <xf numFmtId="4" fontId="5" fillId="2" borderId="4" xfId="0" applyNumberFormat="1" applyFont="1" applyFill="1" applyBorder="1" applyAlignment="1">
      <alignment horizontal="center" vertical="top"/>
    </xf>
    <xf numFmtId="2" fontId="11" fillId="0" borderId="2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2" borderId="2" xfId="0" applyNumberFormat="1" applyFont="1" applyFill="1" applyBorder="1" applyAlignment="1">
      <alignment horizontal="center" vertical="top" wrapText="1"/>
    </xf>
    <xf numFmtId="4" fontId="11" fillId="0" borderId="4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 wrapText="1"/>
    </xf>
    <xf numFmtId="4" fontId="11" fillId="2" borderId="2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2" fontId="5" fillId="2" borderId="5" xfId="0" applyNumberFormat="1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 wrapText="1"/>
    </xf>
    <xf numFmtId="4" fontId="5" fillId="0" borderId="5" xfId="0" applyNumberFormat="1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4" fontId="5" fillId="0" borderId="5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4" fontId="5" fillId="2" borderId="12" xfId="0" applyNumberFormat="1" applyFont="1" applyFill="1" applyBorder="1" applyAlignment="1">
      <alignment horizontal="center" vertical="top"/>
    </xf>
    <xf numFmtId="2" fontId="11" fillId="2" borderId="2" xfId="0" applyNumberFormat="1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4" applyFont="1" applyFill="1" applyAlignment="1">
      <alignment horizontal="right" vertical="top"/>
    </xf>
    <xf numFmtId="0" fontId="6" fillId="0" borderId="0" xfId="4" applyFont="1" applyFill="1" applyAlignment="1">
      <alignment horizontal="left" vertical="top" wrapText="1"/>
    </xf>
    <xf numFmtId="0" fontId="10" fillId="0" borderId="0" xfId="0" applyFont="1" applyFill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top"/>
    </xf>
    <xf numFmtId="49" fontId="5" fillId="0" borderId="7" xfId="0" applyNumberFormat="1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7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2" borderId="5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6" fillId="0" borderId="0" xfId="4" applyFont="1" applyFill="1" applyAlignment="1">
      <alignment horizontal="left" vertical="top" wrapText="1"/>
    </xf>
    <xf numFmtId="0" fontId="6" fillId="0" borderId="0" xfId="4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top"/>
    </xf>
    <xf numFmtId="4" fontId="5" fillId="0" borderId="7" xfId="0" applyNumberFormat="1" applyFont="1" applyFill="1" applyBorder="1" applyAlignment="1">
      <alignment horizontal="center" vertical="top"/>
    </xf>
    <xf numFmtId="4" fontId="5" fillId="0" borderId="4" xfId="0" applyNumberFormat="1" applyFont="1" applyFill="1" applyBorder="1" applyAlignment="1">
      <alignment horizontal="center" vertical="top"/>
    </xf>
    <xf numFmtId="3" fontId="5" fillId="0" borderId="5" xfId="0" applyNumberFormat="1" applyFont="1" applyFill="1" applyBorder="1" applyAlignment="1">
      <alignment horizontal="center" vertical="top" wrapText="1"/>
    </xf>
    <xf numFmtId="3" fontId="5" fillId="0" borderId="7" xfId="0" applyNumberFormat="1" applyFont="1" applyFill="1" applyBorder="1" applyAlignment="1">
      <alignment horizontal="center" vertical="top" wrapText="1"/>
    </xf>
    <xf numFmtId="3" fontId="5" fillId="0" borderId="4" xfId="0" applyNumberFormat="1" applyFont="1" applyFill="1" applyBorder="1" applyAlignment="1">
      <alignment horizontal="center" vertical="top" wrapText="1"/>
    </xf>
    <xf numFmtId="4" fontId="5" fillId="0" borderId="5" xfId="0" applyNumberFormat="1" applyFont="1" applyFill="1" applyBorder="1" applyAlignment="1">
      <alignment horizontal="center" vertical="top" wrapText="1"/>
    </xf>
    <xf numFmtId="4" fontId="5" fillId="0" borderId="7" xfId="0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 wrapText="1"/>
    </xf>
    <xf numFmtId="0" fontId="6" fillId="0" borderId="0" xfId="4" applyFont="1" applyFill="1" applyAlignment="1">
      <alignment horizontal="right" vertical="top" wrapText="1"/>
    </xf>
    <xf numFmtId="0" fontId="6" fillId="0" borderId="0" xfId="4" applyFont="1" applyFill="1" applyAlignment="1">
      <alignment horizontal="right" vertical="top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9" xfId="0" applyNumberFormat="1" applyFont="1" applyFill="1" applyBorder="1" applyAlignment="1">
      <alignment horizontal="left" vertical="top" wrapText="1"/>
    </xf>
    <xf numFmtId="49" fontId="5" fillId="0" borderId="8" xfId="0" applyNumberFormat="1" applyFont="1" applyFill="1" applyBorder="1" applyAlignment="1">
      <alignment horizontal="left" vertical="top" wrapText="1"/>
    </xf>
    <xf numFmtId="4" fontId="5" fillId="0" borderId="12" xfId="0" applyNumberFormat="1" applyFont="1" applyFill="1" applyBorder="1" applyAlignment="1">
      <alignment horizontal="center" vertical="top"/>
    </xf>
    <xf numFmtId="4" fontId="5" fillId="0" borderId="6" xfId="0" applyNumberFormat="1" applyFont="1" applyFill="1" applyBorder="1" applyAlignment="1">
      <alignment horizontal="center" vertical="top"/>
    </xf>
    <xf numFmtId="4" fontId="5" fillId="0" borderId="14" xfId="0" applyNumberFormat="1" applyFont="1" applyFill="1" applyBorder="1" applyAlignment="1">
      <alignment horizontal="center" vertical="top"/>
    </xf>
    <xf numFmtId="49" fontId="8" fillId="0" borderId="3" xfId="0" applyNumberFormat="1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left" vertical="top" wrapText="1"/>
    </xf>
    <xf numFmtId="3" fontId="5" fillId="0" borderId="5" xfId="0" applyNumberFormat="1" applyFont="1" applyFill="1" applyBorder="1" applyAlignment="1">
      <alignment horizontal="center" vertical="top"/>
    </xf>
    <xf numFmtId="3" fontId="5" fillId="0" borderId="7" xfId="0" applyNumberFormat="1" applyFont="1" applyFill="1" applyBorder="1" applyAlignment="1">
      <alignment horizontal="center" vertical="top"/>
    </xf>
    <xf numFmtId="3" fontId="5" fillId="0" borderId="4" xfId="0" applyNumberFormat="1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49" fontId="5" fillId="0" borderId="12" xfId="0" applyNumberFormat="1" applyFont="1" applyFill="1" applyBorder="1" applyAlignment="1">
      <alignment horizontal="center" vertical="top"/>
    </xf>
    <xf numFmtId="49" fontId="5" fillId="0" borderId="13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11" xfId="0" applyNumberFormat="1" applyFont="1" applyFill="1" applyBorder="1" applyAlignment="1">
      <alignment horizontal="center" vertical="top"/>
    </xf>
    <xf numFmtId="49" fontId="5" fillId="0" borderId="14" xfId="0" applyNumberFormat="1" applyFont="1" applyFill="1" applyBorder="1" applyAlignment="1">
      <alignment horizontal="center" vertical="top"/>
    </xf>
    <xf numFmtId="49" fontId="5" fillId="0" borderId="15" xfId="0" applyNumberFormat="1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 wrapText="1"/>
    </xf>
    <xf numFmtId="0" fontId="5" fillId="0" borderId="13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16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/>
    </xf>
    <xf numFmtId="4" fontId="5" fillId="0" borderId="10" xfId="0" applyNumberFormat="1" applyFont="1" applyFill="1" applyBorder="1" applyAlignment="1">
      <alignment horizontal="center" vertical="top"/>
    </xf>
    <xf numFmtId="4" fontId="5" fillId="0" borderId="0" xfId="0" applyNumberFormat="1" applyFont="1" applyFill="1" applyBorder="1" applyAlignment="1">
      <alignment horizontal="center" vertical="top"/>
    </xf>
    <xf numFmtId="4" fontId="5" fillId="0" borderId="16" xfId="0" applyNumberFormat="1" applyFont="1" applyFill="1" applyBorder="1" applyAlignment="1">
      <alignment horizontal="center" vertical="top"/>
    </xf>
    <xf numFmtId="4" fontId="5" fillId="0" borderId="12" xfId="0" applyNumberFormat="1" applyFont="1" applyFill="1" applyBorder="1" applyAlignment="1">
      <alignment horizontal="center" vertical="top" wrapText="1"/>
    </xf>
    <xf numFmtId="4" fontId="5" fillId="0" borderId="6" xfId="0" applyNumberFormat="1" applyFont="1" applyFill="1" applyBorder="1" applyAlignment="1">
      <alignment horizontal="center" vertical="top" wrapText="1"/>
    </xf>
    <xf numFmtId="4" fontId="5" fillId="0" borderId="14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left" vertical="top"/>
    </xf>
    <xf numFmtId="49" fontId="5" fillId="0" borderId="13" xfId="0" applyNumberFormat="1" applyFont="1" applyFill="1" applyBorder="1" applyAlignment="1">
      <alignment horizontal="left" vertical="top"/>
    </xf>
    <xf numFmtId="49" fontId="5" fillId="0" borderId="6" xfId="0" applyNumberFormat="1" applyFont="1" applyFill="1" applyBorder="1" applyAlignment="1">
      <alignment horizontal="left" vertical="top"/>
    </xf>
    <xf numFmtId="49" fontId="5" fillId="0" borderId="11" xfId="0" applyNumberFormat="1" applyFont="1" applyFill="1" applyBorder="1" applyAlignment="1">
      <alignment horizontal="left" vertical="top"/>
    </xf>
    <xf numFmtId="49" fontId="5" fillId="0" borderId="14" xfId="0" applyNumberFormat="1" applyFont="1" applyFill="1" applyBorder="1" applyAlignment="1">
      <alignment horizontal="left" vertical="top"/>
    </xf>
    <xf numFmtId="49" fontId="5" fillId="0" borderId="15" xfId="0" applyNumberFormat="1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4" fontId="5" fillId="2" borderId="7" xfId="0" applyNumberFormat="1" applyFont="1" applyFill="1" applyBorder="1" applyAlignment="1">
      <alignment horizontal="center" vertical="top"/>
    </xf>
    <xf numFmtId="4" fontId="11" fillId="2" borderId="7" xfId="0" applyNumberFormat="1" applyFont="1" applyFill="1" applyBorder="1" applyAlignment="1">
      <alignment horizontal="center" vertical="top"/>
    </xf>
    <xf numFmtId="4" fontId="5" fillId="2" borderId="6" xfId="0" applyNumberFormat="1" applyFont="1" applyFill="1" applyBorder="1" applyAlignment="1">
      <alignment horizontal="center" vertical="top"/>
    </xf>
    <xf numFmtId="4" fontId="5" fillId="2" borderId="14" xfId="0" applyNumberFormat="1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top"/>
    </xf>
    <xf numFmtId="2" fontId="5" fillId="2" borderId="6" xfId="0" applyNumberFormat="1" applyFont="1" applyFill="1" applyBorder="1" applyAlignment="1">
      <alignment horizontal="center" vertical="top"/>
    </xf>
    <xf numFmtId="2" fontId="11" fillId="2" borderId="7" xfId="0" applyNumberFormat="1" applyFont="1" applyFill="1" applyBorder="1" applyAlignment="1">
      <alignment horizontal="center" vertical="top"/>
    </xf>
    <xf numFmtId="4" fontId="5" fillId="2" borderId="5" xfId="0" applyNumberFormat="1" applyFont="1" applyFill="1" applyBorder="1" applyAlignment="1">
      <alignment horizontal="center" vertical="top" wrapText="1"/>
    </xf>
    <xf numFmtId="4" fontId="5" fillId="2" borderId="7" xfId="0" applyNumberFormat="1" applyFont="1" applyFill="1" applyBorder="1" applyAlignment="1">
      <alignment horizontal="center" vertical="top" wrapText="1"/>
    </xf>
    <xf numFmtId="4" fontId="5" fillId="2" borderId="12" xfId="0" applyNumberFormat="1" applyFont="1" applyFill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horizontal="center" vertical="top" wrapText="1"/>
    </xf>
    <xf numFmtId="4" fontId="11" fillId="2" borderId="5" xfId="0" applyNumberFormat="1" applyFont="1" applyFill="1" applyBorder="1" applyAlignment="1">
      <alignment horizontal="center" vertical="top" wrapText="1"/>
    </xf>
    <xf numFmtId="4" fontId="11" fillId="2" borderId="7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center" vertical="top"/>
    </xf>
    <xf numFmtId="0" fontId="5" fillId="0" borderId="12" xfId="0" applyFont="1" applyFill="1" applyBorder="1" applyAlignment="1">
      <alignment horizontal="center" vertical="top"/>
    </xf>
    <xf numFmtId="0" fontId="5" fillId="0" borderId="6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4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3" fontId="5" fillId="0" borderId="12" xfId="0" applyNumberFormat="1" applyFont="1" applyFill="1" applyBorder="1" applyAlignment="1">
      <alignment horizontal="center" vertical="top"/>
    </xf>
    <xf numFmtId="3" fontId="5" fillId="0" borderId="6" xfId="0" applyNumberFormat="1" applyFont="1" applyFill="1" applyBorder="1" applyAlignment="1">
      <alignment horizontal="center" vertical="top"/>
    </xf>
    <xf numFmtId="3" fontId="5" fillId="0" borderId="14" xfId="0" applyNumberFormat="1" applyFont="1" applyFill="1" applyBorder="1" applyAlignment="1">
      <alignment horizontal="center" vertical="top"/>
    </xf>
    <xf numFmtId="3" fontId="5" fillId="0" borderId="12" xfId="0" applyNumberFormat="1" applyFont="1" applyFill="1" applyBorder="1" applyAlignment="1">
      <alignment horizontal="center" vertical="top" wrapText="1"/>
    </xf>
    <xf numFmtId="3" fontId="5" fillId="0" borderId="6" xfId="0" applyNumberFormat="1" applyFont="1" applyFill="1" applyBorder="1" applyAlignment="1">
      <alignment horizontal="center" vertical="top" wrapText="1"/>
    </xf>
    <xf numFmtId="3" fontId="5" fillId="0" borderId="14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/>
    </xf>
    <xf numFmtId="3" fontId="5" fillId="0" borderId="2" xfId="0" applyNumberFormat="1" applyFont="1" applyFill="1" applyBorder="1" applyAlignment="1">
      <alignment horizontal="center" vertical="top"/>
    </xf>
    <xf numFmtId="3" fontId="5" fillId="0" borderId="2" xfId="0" applyNumberFormat="1" applyFont="1" applyFill="1" applyBorder="1" applyAlignment="1">
      <alignment horizontal="center" vertical="top" wrapText="1"/>
    </xf>
  </cellXfs>
  <cellStyles count="7">
    <cellStyle name="Данные (только для чтения)" xfId="1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2 3" xfId="4" xr:uid="{00000000-0005-0000-0000-000004000000}"/>
    <cellStyle name="Обычный 2 4" xfId="5" xr:uid="{00000000-0005-0000-0000-000005000000}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8"/>
  <sheetViews>
    <sheetView tabSelected="1" view="pageBreakPreview" topLeftCell="K101" zoomScale="50" zoomScaleNormal="50" zoomScaleSheetLayoutView="50" workbookViewId="0">
      <selection activeCell="S113" sqref="S113:S128"/>
    </sheetView>
  </sheetViews>
  <sheetFormatPr defaultRowHeight="18.75" x14ac:dyDescent="0.25"/>
  <cols>
    <col min="1" max="1" width="9.140625" style="3"/>
    <col min="2" max="2" width="79.5703125" style="1" customWidth="1"/>
    <col min="3" max="3" width="7.140625" style="1" customWidth="1"/>
    <col min="4" max="4" width="7.7109375" style="1" customWidth="1"/>
    <col min="5" max="5" width="22.7109375" style="1" customWidth="1"/>
    <col min="6" max="6" width="65.5703125" style="1" customWidth="1"/>
    <col min="7" max="7" width="24.140625" style="1" customWidth="1"/>
    <col min="8" max="8" width="22.42578125" style="1" customWidth="1"/>
    <col min="9" max="9" width="21.7109375" style="5" customWidth="1"/>
    <col min="10" max="11" width="21.140625" style="5" customWidth="1"/>
    <col min="12" max="13" width="21.7109375" style="5" customWidth="1"/>
    <col min="14" max="15" width="22" style="5" customWidth="1"/>
    <col min="16" max="16" width="26.7109375" style="1" customWidth="1"/>
    <col min="17" max="17" width="14.28515625" style="4" customWidth="1"/>
    <col min="18" max="18" width="15.28515625" style="1" customWidth="1"/>
    <col min="19" max="19" width="13.7109375" style="1" customWidth="1"/>
    <col min="20" max="20" width="13.5703125" style="1" customWidth="1"/>
    <col min="21" max="21" width="14" style="1" customWidth="1"/>
    <col min="22" max="23" width="13.85546875" style="1" customWidth="1"/>
    <col min="24" max="24" width="13.5703125" style="1" customWidth="1"/>
    <col min="25" max="26" width="13.7109375" style="1" customWidth="1"/>
    <col min="27" max="16384" width="9.140625" style="1"/>
  </cols>
  <sheetData>
    <row r="1" spans="1:26" ht="146.25" hidden="1" customHeight="1" x14ac:dyDescent="0.25">
      <c r="A1" s="128"/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29"/>
      <c r="Y1" s="129"/>
      <c r="Z1" s="78"/>
    </row>
    <row r="2" spans="1:26" ht="132.75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2" t="s">
        <v>158</v>
      </c>
      <c r="T2" s="102"/>
      <c r="U2" s="102"/>
      <c r="V2" s="102"/>
      <c r="W2" s="102"/>
      <c r="X2" s="102"/>
      <c r="Y2" s="102"/>
      <c r="Z2" s="79"/>
    </row>
    <row r="3" spans="1:26" ht="269.25" customHeight="1" x14ac:dyDescent="0.2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2" t="s">
        <v>159</v>
      </c>
      <c r="T3" s="102"/>
      <c r="U3" s="102"/>
      <c r="V3" s="102"/>
      <c r="W3" s="102"/>
      <c r="X3" s="102"/>
      <c r="Y3" s="102"/>
      <c r="Z3" s="79"/>
    </row>
    <row r="4" spans="1:26" ht="101.25" customHeight="1" x14ac:dyDescent="0.25">
      <c r="A4" s="107" t="s">
        <v>160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80"/>
    </row>
    <row r="5" spans="1:26" x14ac:dyDescent="0.25">
      <c r="A5" s="7"/>
      <c r="B5" s="8"/>
      <c r="C5" s="8"/>
      <c r="D5" s="8"/>
      <c r="E5" s="8"/>
      <c r="F5" s="8"/>
      <c r="G5" s="8"/>
      <c r="H5" s="8"/>
      <c r="I5" s="9"/>
      <c r="J5" s="9"/>
      <c r="K5" s="9"/>
      <c r="L5" s="9"/>
      <c r="M5" s="9"/>
      <c r="N5" s="9"/>
      <c r="O5" s="9"/>
      <c r="P5" s="8"/>
      <c r="Q5" s="10"/>
      <c r="R5" s="8"/>
      <c r="S5" s="8"/>
      <c r="T5" s="8"/>
      <c r="U5" s="8"/>
      <c r="V5" s="8"/>
      <c r="W5" s="8"/>
      <c r="X5" s="8"/>
      <c r="Y5" s="8"/>
      <c r="Z5" s="8"/>
    </row>
    <row r="6" spans="1:26" ht="20.25" customHeight="1" x14ac:dyDescent="0.25">
      <c r="A6" s="109" t="s">
        <v>0</v>
      </c>
      <c r="B6" s="104" t="s">
        <v>1</v>
      </c>
      <c r="C6" s="113" t="s">
        <v>2</v>
      </c>
      <c r="D6" s="154"/>
      <c r="E6" s="104" t="s">
        <v>22</v>
      </c>
      <c r="F6" s="113" t="s">
        <v>5</v>
      </c>
      <c r="G6" s="114"/>
      <c r="H6" s="114"/>
      <c r="I6" s="114"/>
      <c r="J6" s="114"/>
      <c r="K6" s="114"/>
      <c r="L6" s="114"/>
      <c r="M6" s="114"/>
      <c r="N6" s="114"/>
      <c r="O6" s="81"/>
      <c r="P6" s="113" t="s">
        <v>38</v>
      </c>
      <c r="Q6" s="114"/>
      <c r="R6" s="114"/>
      <c r="S6" s="114"/>
      <c r="T6" s="114"/>
      <c r="U6" s="114"/>
      <c r="V6" s="114"/>
      <c r="W6" s="114"/>
      <c r="X6" s="114"/>
      <c r="Y6" s="114"/>
      <c r="Z6" s="154"/>
    </row>
    <row r="7" spans="1:26" x14ac:dyDescent="0.25">
      <c r="A7" s="109"/>
      <c r="B7" s="105"/>
      <c r="C7" s="104" t="s">
        <v>3</v>
      </c>
      <c r="D7" s="104" t="s">
        <v>4</v>
      </c>
      <c r="E7" s="105"/>
      <c r="F7" s="104" t="s">
        <v>6</v>
      </c>
      <c r="G7" s="115" t="s">
        <v>61</v>
      </c>
      <c r="H7" s="116"/>
      <c r="I7" s="116"/>
      <c r="J7" s="116"/>
      <c r="K7" s="116"/>
      <c r="L7" s="116"/>
      <c r="M7" s="116"/>
      <c r="N7" s="116"/>
      <c r="O7" s="82"/>
      <c r="P7" s="110" t="s">
        <v>7</v>
      </c>
      <c r="Q7" s="110" t="s">
        <v>39</v>
      </c>
      <c r="R7" s="113" t="s">
        <v>8</v>
      </c>
      <c r="S7" s="114"/>
      <c r="T7" s="114"/>
      <c r="U7" s="114"/>
      <c r="V7" s="114"/>
      <c r="W7" s="114"/>
      <c r="X7" s="114"/>
      <c r="Y7" s="114"/>
      <c r="Z7" s="154"/>
    </row>
    <row r="8" spans="1:26" ht="20.25" customHeight="1" x14ac:dyDescent="0.25">
      <c r="A8" s="109"/>
      <c r="B8" s="105"/>
      <c r="C8" s="105"/>
      <c r="D8" s="105"/>
      <c r="E8" s="105"/>
      <c r="F8" s="105"/>
      <c r="G8" s="104" t="s">
        <v>67</v>
      </c>
      <c r="H8" s="117" t="s">
        <v>37</v>
      </c>
      <c r="I8" s="118"/>
      <c r="J8" s="118"/>
      <c r="K8" s="118"/>
      <c r="L8" s="118"/>
      <c r="M8" s="118"/>
      <c r="N8" s="118"/>
      <c r="O8" s="83"/>
      <c r="P8" s="110"/>
      <c r="Q8" s="110"/>
      <c r="R8" s="110" t="s">
        <v>23</v>
      </c>
      <c r="S8" s="113" t="s">
        <v>37</v>
      </c>
      <c r="T8" s="114"/>
      <c r="U8" s="114"/>
      <c r="V8" s="114"/>
      <c r="W8" s="114"/>
      <c r="X8" s="114"/>
      <c r="Y8" s="114"/>
      <c r="Z8" s="154"/>
    </row>
    <row r="9" spans="1:26" ht="105.75" customHeight="1" x14ac:dyDescent="0.25">
      <c r="A9" s="109"/>
      <c r="B9" s="106"/>
      <c r="C9" s="106"/>
      <c r="D9" s="106"/>
      <c r="E9" s="106"/>
      <c r="F9" s="106"/>
      <c r="G9" s="106"/>
      <c r="H9" s="11" t="s">
        <v>9</v>
      </c>
      <c r="I9" s="12" t="s">
        <v>69</v>
      </c>
      <c r="J9" s="12" t="s">
        <v>80</v>
      </c>
      <c r="K9" s="12" t="s">
        <v>81</v>
      </c>
      <c r="L9" s="12" t="s">
        <v>82</v>
      </c>
      <c r="M9" s="12" t="s">
        <v>83</v>
      </c>
      <c r="N9" s="12" t="s">
        <v>70</v>
      </c>
      <c r="O9" s="12" t="s">
        <v>154</v>
      </c>
      <c r="P9" s="110"/>
      <c r="Q9" s="110"/>
      <c r="R9" s="110"/>
      <c r="S9" s="13" t="s">
        <v>9</v>
      </c>
      <c r="T9" s="13" t="s">
        <v>69</v>
      </c>
      <c r="U9" s="13" t="s">
        <v>80</v>
      </c>
      <c r="V9" s="13" t="s">
        <v>81</v>
      </c>
      <c r="W9" s="13" t="s">
        <v>82</v>
      </c>
      <c r="X9" s="13" t="s">
        <v>83</v>
      </c>
      <c r="Y9" s="76" t="s">
        <v>70</v>
      </c>
      <c r="Z9" s="77" t="s">
        <v>154</v>
      </c>
    </row>
    <row r="10" spans="1:26" x14ac:dyDescent="0.25">
      <c r="A10" s="14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6">
        <v>8</v>
      </c>
      <c r="I10" s="17">
        <v>9</v>
      </c>
      <c r="J10" s="17">
        <v>10</v>
      </c>
      <c r="K10" s="17">
        <v>12</v>
      </c>
      <c r="L10" s="17">
        <v>14</v>
      </c>
      <c r="M10" s="17">
        <v>15</v>
      </c>
      <c r="N10" s="17">
        <v>16</v>
      </c>
      <c r="O10" s="17">
        <v>17</v>
      </c>
      <c r="P10" s="15">
        <v>18</v>
      </c>
      <c r="Q10" s="15">
        <v>19</v>
      </c>
      <c r="R10" s="15">
        <v>20</v>
      </c>
      <c r="S10" s="15">
        <v>21</v>
      </c>
      <c r="T10" s="15">
        <v>22</v>
      </c>
      <c r="U10" s="15">
        <v>23</v>
      </c>
      <c r="V10" s="15">
        <v>24</v>
      </c>
      <c r="W10" s="15">
        <v>25</v>
      </c>
      <c r="X10" s="15">
        <v>26</v>
      </c>
      <c r="Y10" s="192">
        <v>27</v>
      </c>
      <c r="Z10" s="75">
        <v>28</v>
      </c>
    </row>
    <row r="11" spans="1:26" ht="43.5" customHeight="1" x14ac:dyDescent="0.25">
      <c r="A11" s="130" t="s">
        <v>53</v>
      </c>
      <c r="B11" s="131"/>
      <c r="C11" s="131"/>
      <c r="D11" s="132"/>
      <c r="E11" s="15"/>
      <c r="F11" s="15"/>
      <c r="G11" s="15"/>
      <c r="H11" s="16"/>
      <c r="I11" s="17"/>
      <c r="J11" s="17"/>
      <c r="K11" s="17"/>
      <c r="L11" s="17"/>
      <c r="M11" s="17"/>
      <c r="N11" s="17"/>
      <c r="O11" s="17"/>
      <c r="P11" s="15"/>
      <c r="Q11" s="15"/>
      <c r="R11" s="15"/>
      <c r="S11" s="15"/>
      <c r="T11" s="15"/>
      <c r="U11" s="15"/>
      <c r="V11" s="15"/>
      <c r="W11" s="15"/>
      <c r="X11" s="15"/>
      <c r="Y11" s="192"/>
      <c r="Z11" s="75"/>
    </row>
    <row r="12" spans="1:26" ht="45" customHeight="1" x14ac:dyDescent="0.25">
      <c r="A12" s="112" t="s">
        <v>36</v>
      </c>
      <c r="B12" s="112"/>
      <c r="C12" s="18" t="s">
        <v>9</v>
      </c>
      <c r="D12" s="18" t="s">
        <v>154</v>
      </c>
      <c r="E12" s="15" t="s">
        <v>25</v>
      </c>
      <c r="F12" s="15" t="s">
        <v>25</v>
      </c>
      <c r="G12" s="15" t="s">
        <v>25</v>
      </c>
      <c r="H12" s="15" t="s">
        <v>25</v>
      </c>
      <c r="I12" s="17" t="s">
        <v>25</v>
      </c>
      <c r="J12" s="17" t="s">
        <v>25</v>
      </c>
      <c r="K12" s="17" t="s">
        <v>25</v>
      </c>
      <c r="L12" s="17" t="s">
        <v>25</v>
      </c>
      <c r="M12" s="17" t="s">
        <v>25</v>
      </c>
      <c r="N12" s="17" t="s">
        <v>25</v>
      </c>
      <c r="O12" s="17" t="s">
        <v>25</v>
      </c>
      <c r="P12" s="15" t="s">
        <v>25</v>
      </c>
      <c r="Q12" s="15" t="s">
        <v>25</v>
      </c>
      <c r="R12" s="15" t="s">
        <v>25</v>
      </c>
      <c r="S12" s="15" t="s">
        <v>25</v>
      </c>
      <c r="T12" s="15" t="s">
        <v>25</v>
      </c>
      <c r="U12" s="15" t="s">
        <v>25</v>
      </c>
      <c r="V12" s="15" t="s">
        <v>25</v>
      </c>
      <c r="W12" s="15" t="s">
        <v>25</v>
      </c>
      <c r="X12" s="15" t="s">
        <v>25</v>
      </c>
      <c r="Y12" s="192" t="s">
        <v>25</v>
      </c>
      <c r="Z12" s="192" t="s">
        <v>25</v>
      </c>
    </row>
    <row r="13" spans="1:26" ht="101.25" customHeight="1" x14ac:dyDescent="0.25">
      <c r="A13" s="111" t="s">
        <v>35</v>
      </c>
      <c r="B13" s="111"/>
      <c r="C13" s="18" t="s">
        <v>104</v>
      </c>
      <c r="D13" s="18" t="s">
        <v>154</v>
      </c>
      <c r="E13" s="15" t="s">
        <v>25</v>
      </c>
      <c r="F13" s="15" t="s">
        <v>25</v>
      </c>
      <c r="G13" s="15" t="s">
        <v>25</v>
      </c>
      <c r="H13" s="15" t="s">
        <v>25</v>
      </c>
      <c r="I13" s="17" t="s">
        <v>25</v>
      </c>
      <c r="J13" s="17" t="s">
        <v>25</v>
      </c>
      <c r="K13" s="17" t="s">
        <v>25</v>
      </c>
      <c r="L13" s="17" t="s">
        <v>25</v>
      </c>
      <c r="M13" s="17" t="s">
        <v>25</v>
      </c>
      <c r="N13" s="17" t="s">
        <v>25</v>
      </c>
      <c r="O13" s="17" t="s">
        <v>25</v>
      </c>
      <c r="P13" s="15" t="s">
        <v>25</v>
      </c>
      <c r="Q13" s="15" t="s">
        <v>25</v>
      </c>
      <c r="R13" s="15" t="s">
        <v>25</v>
      </c>
      <c r="S13" s="15" t="s">
        <v>25</v>
      </c>
      <c r="T13" s="15" t="s">
        <v>25</v>
      </c>
      <c r="U13" s="15" t="s">
        <v>25</v>
      </c>
      <c r="V13" s="15" t="s">
        <v>25</v>
      </c>
      <c r="W13" s="15" t="s">
        <v>25</v>
      </c>
      <c r="X13" s="15" t="s">
        <v>25</v>
      </c>
      <c r="Y13" s="192" t="s">
        <v>25</v>
      </c>
      <c r="Z13" s="192" t="s">
        <v>25</v>
      </c>
    </row>
    <row r="14" spans="1:26" ht="20.25" customHeight="1" x14ac:dyDescent="0.25">
      <c r="A14" s="84" t="s">
        <v>15</v>
      </c>
      <c r="B14" s="87" t="s">
        <v>34</v>
      </c>
      <c r="C14" s="90" t="s">
        <v>9</v>
      </c>
      <c r="D14" s="90" t="s">
        <v>154</v>
      </c>
      <c r="E14" s="90" t="s">
        <v>24</v>
      </c>
      <c r="F14" s="19" t="s">
        <v>11</v>
      </c>
      <c r="G14" s="20">
        <f>H14+I14+J14+K14+L14+M14+N14</f>
        <v>1854454.66</v>
      </c>
      <c r="H14" s="20">
        <f>H15+H16</f>
        <v>654850.65999999992</v>
      </c>
      <c r="I14" s="21">
        <v>0</v>
      </c>
      <c r="J14" s="21">
        <f>J15+J16</f>
        <v>798604</v>
      </c>
      <c r="K14" s="21">
        <f t="shared" ref="K14:N14" si="0">K22</f>
        <v>500</v>
      </c>
      <c r="L14" s="21">
        <f t="shared" si="0"/>
        <v>400500</v>
      </c>
      <c r="M14" s="21">
        <f t="shared" si="0"/>
        <v>0</v>
      </c>
      <c r="N14" s="21">
        <f t="shared" si="0"/>
        <v>0</v>
      </c>
      <c r="O14" s="21">
        <f t="shared" ref="O14" si="1">O22</f>
        <v>0</v>
      </c>
      <c r="P14" s="93" t="s">
        <v>25</v>
      </c>
      <c r="Q14" s="93" t="s">
        <v>25</v>
      </c>
      <c r="R14" s="93" t="s">
        <v>25</v>
      </c>
      <c r="S14" s="93" t="s">
        <v>25</v>
      </c>
      <c r="T14" s="93" t="s">
        <v>25</v>
      </c>
      <c r="U14" s="93" t="s">
        <v>25</v>
      </c>
      <c r="V14" s="93" t="s">
        <v>25</v>
      </c>
      <c r="W14" s="93" t="s">
        <v>25</v>
      </c>
      <c r="X14" s="93" t="s">
        <v>25</v>
      </c>
      <c r="Y14" s="193" t="s">
        <v>25</v>
      </c>
      <c r="Z14" s="93"/>
    </row>
    <row r="15" spans="1:26" ht="37.5" x14ac:dyDescent="0.25">
      <c r="A15" s="85"/>
      <c r="B15" s="88"/>
      <c r="C15" s="91"/>
      <c r="D15" s="91"/>
      <c r="E15" s="91"/>
      <c r="F15" s="19" t="s">
        <v>26</v>
      </c>
      <c r="G15" s="20">
        <f>H15+I15+J15+K15+L15+M15+N15</f>
        <v>940736.64</v>
      </c>
      <c r="H15" s="22">
        <f t="shared" ref="H15:N15" si="2">H23</f>
        <v>300000</v>
      </c>
      <c r="I15" s="21">
        <v>0</v>
      </c>
      <c r="J15" s="21">
        <f>J23</f>
        <v>239736.64</v>
      </c>
      <c r="K15" s="21">
        <f t="shared" si="2"/>
        <v>500</v>
      </c>
      <c r="L15" s="21">
        <f>L23</f>
        <v>400500</v>
      </c>
      <c r="M15" s="21">
        <f t="shared" si="2"/>
        <v>0</v>
      </c>
      <c r="N15" s="21">
        <f t="shared" si="2"/>
        <v>0</v>
      </c>
      <c r="O15" s="21">
        <f t="shared" ref="O15" si="3">O23</f>
        <v>0</v>
      </c>
      <c r="P15" s="94"/>
      <c r="Q15" s="94"/>
      <c r="R15" s="94"/>
      <c r="S15" s="94"/>
      <c r="T15" s="94"/>
      <c r="U15" s="94"/>
      <c r="V15" s="94"/>
      <c r="W15" s="94"/>
      <c r="X15" s="94"/>
      <c r="Y15" s="194"/>
      <c r="Z15" s="94"/>
    </row>
    <row r="16" spans="1:26" ht="37.5" x14ac:dyDescent="0.25">
      <c r="A16" s="85"/>
      <c r="B16" s="88"/>
      <c r="C16" s="91"/>
      <c r="D16" s="91"/>
      <c r="E16" s="91"/>
      <c r="F16" s="19" t="s">
        <v>27</v>
      </c>
      <c r="G16" s="20">
        <f>H16+I16+J16+K16+L16+M16+N16</f>
        <v>913718.02</v>
      </c>
      <c r="H16" s="22">
        <v>354850.66</v>
      </c>
      <c r="I16" s="23">
        <f>I24</f>
        <v>0</v>
      </c>
      <c r="J16" s="23">
        <f>J24</f>
        <v>558867.36</v>
      </c>
      <c r="K16" s="23">
        <f t="shared" ref="K16:N16" si="4">K24</f>
        <v>0</v>
      </c>
      <c r="L16" s="23">
        <f t="shared" si="4"/>
        <v>0</v>
      </c>
      <c r="M16" s="23">
        <f t="shared" si="4"/>
        <v>0</v>
      </c>
      <c r="N16" s="23">
        <f t="shared" si="4"/>
        <v>0</v>
      </c>
      <c r="O16" s="23">
        <f t="shared" ref="O16" si="5">O24</f>
        <v>0</v>
      </c>
      <c r="P16" s="94"/>
      <c r="Q16" s="94"/>
      <c r="R16" s="94"/>
      <c r="S16" s="94"/>
      <c r="T16" s="94"/>
      <c r="U16" s="94"/>
      <c r="V16" s="94"/>
      <c r="W16" s="94"/>
      <c r="X16" s="94"/>
      <c r="Y16" s="194"/>
      <c r="Z16" s="94"/>
    </row>
    <row r="17" spans="1:26" ht="56.25" x14ac:dyDescent="0.25">
      <c r="A17" s="85"/>
      <c r="B17" s="88"/>
      <c r="C17" s="91"/>
      <c r="D17" s="91"/>
      <c r="E17" s="91"/>
      <c r="F17" s="24" t="s">
        <v>62</v>
      </c>
      <c r="G17" s="20" t="s">
        <v>25</v>
      </c>
      <c r="H17" s="22" t="s">
        <v>25</v>
      </c>
      <c r="I17" s="21" t="s">
        <v>25</v>
      </c>
      <c r="J17" s="21" t="s">
        <v>25</v>
      </c>
      <c r="K17" s="21" t="s">
        <v>25</v>
      </c>
      <c r="L17" s="21" t="s">
        <v>25</v>
      </c>
      <c r="M17" s="21" t="s">
        <v>25</v>
      </c>
      <c r="N17" s="21" t="s">
        <v>25</v>
      </c>
      <c r="O17" s="21" t="s">
        <v>25</v>
      </c>
      <c r="P17" s="94"/>
      <c r="Q17" s="94"/>
      <c r="R17" s="94"/>
      <c r="S17" s="94"/>
      <c r="T17" s="94"/>
      <c r="U17" s="94"/>
      <c r="V17" s="94"/>
      <c r="W17" s="94"/>
      <c r="X17" s="94"/>
      <c r="Y17" s="194"/>
      <c r="Z17" s="94"/>
    </row>
    <row r="18" spans="1:26" ht="37.5" x14ac:dyDescent="0.25">
      <c r="A18" s="85"/>
      <c r="B18" s="88"/>
      <c r="C18" s="91"/>
      <c r="D18" s="91"/>
      <c r="E18" s="91"/>
      <c r="F18" s="24" t="s">
        <v>143</v>
      </c>
      <c r="G18" s="20" t="s">
        <v>25</v>
      </c>
      <c r="H18" s="22" t="s">
        <v>25</v>
      </c>
      <c r="I18" s="21" t="s">
        <v>25</v>
      </c>
      <c r="J18" s="21" t="s">
        <v>25</v>
      </c>
      <c r="K18" s="21" t="s">
        <v>25</v>
      </c>
      <c r="L18" s="21" t="s">
        <v>25</v>
      </c>
      <c r="M18" s="21" t="s">
        <v>25</v>
      </c>
      <c r="N18" s="21" t="s">
        <v>25</v>
      </c>
      <c r="O18" s="21" t="s">
        <v>25</v>
      </c>
      <c r="P18" s="94"/>
      <c r="Q18" s="94"/>
      <c r="R18" s="94"/>
      <c r="S18" s="94"/>
      <c r="T18" s="94"/>
      <c r="U18" s="94"/>
      <c r="V18" s="94"/>
      <c r="W18" s="94"/>
      <c r="X18" s="94"/>
      <c r="Y18" s="194"/>
      <c r="Z18" s="94"/>
    </row>
    <row r="19" spans="1:26" ht="37.5" x14ac:dyDescent="0.25">
      <c r="A19" s="85"/>
      <c r="B19" s="88"/>
      <c r="C19" s="91"/>
      <c r="D19" s="91"/>
      <c r="E19" s="91"/>
      <c r="F19" s="24" t="s">
        <v>64</v>
      </c>
      <c r="G19" s="20" t="s">
        <v>25</v>
      </c>
      <c r="H19" s="22" t="s">
        <v>25</v>
      </c>
      <c r="I19" s="21" t="s">
        <v>25</v>
      </c>
      <c r="J19" s="21" t="s">
        <v>25</v>
      </c>
      <c r="K19" s="21" t="s">
        <v>25</v>
      </c>
      <c r="L19" s="21" t="s">
        <v>25</v>
      </c>
      <c r="M19" s="21" t="s">
        <v>25</v>
      </c>
      <c r="N19" s="21" t="s">
        <v>25</v>
      </c>
      <c r="O19" s="21" t="s">
        <v>25</v>
      </c>
      <c r="P19" s="94"/>
      <c r="Q19" s="94"/>
      <c r="R19" s="94"/>
      <c r="S19" s="94"/>
      <c r="T19" s="94"/>
      <c r="U19" s="94"/>
      <c r="V19" s="94"/>
      <c r="W19" s="94"/>
      <c r="X19" s="94"/>
      <c r="Y19" s="194"/>
      <c r="Z19" s="94"/>
    </row>
    <row r="20" spans="1:26" ht="56.25" x14ac:dyDescent="0.25">
      <c r="A20" s="85"/>
      <c r="B20" s="88"/>
      <c r="C20" s="91"/>
      <c r="D20" s="91"/>
      <c r="E20" s="91"/>
      <c r="F20" s="24" t="s">
        <v>63</v>
      </c>
      <c r="G20" s="20" t="s">
        <v>25</v>
      </c>
      <c r="H20" s="22" t="s">
        <v>25</v>
      </c>
      <c r="I20" s="21" t="s">
        <v>25</v>
      </c>
      <c r="J20" s="21" t="s">
        <v>25</v>
      </c>
      <c r="K20" s="21" t="s">
        <v>25</v>
      </c>
      <c r="L20" s="21" t="s">
        <v>25</v>
      </c>
      <c r="M20" s="21" t="s">
        <v>25</v>
      </c>
      <c r="N20" s="21" t="s">
        <v>25</v>
      </c>
      <c r="O20" s="21" t="s">
        <v>25</v>
      </c>
      <c r="P20" s="94"/>
      <c r="Q20" s="94"/>
      <c r="R20" s="94"/>
      <c r="S20" s="94"/>
      <c r="T20" s="94"/>
      <c r="U20" s="94"/>
      <c r="V20" s="94"/>
      <c r="W20" s="94"/>
      <c r="X20" s="94"/>
      <c r="Y20" s="194"/>
      <c r="Z20" s="94"/>
    </row>
    <row r="21" spans="1:26" ht="37.5" x14ac:dyDescent="0.25">
      <c r="A21" s="86"/>
      <c r="B21" s="89"/>
      <c r="C21" s="92"/>
      <c r="D21" s="92"/>
      <c r="E21" s="92"/>
      <c r="F21" s="24" t="s">
        <v>65</v>
      </c>
      <c r="G21" s="20" t="s">
        <v>25</v>
      </c>
      <c r="H21" s="22" t="s">
        <v>25</v>
      </c>
      <c r="I21" s="21" t="s">
        <v>25</v>
      </c>
      <c r="J21" s="21" t="s">
        <v>25</v>
      </c>
      <c r="K21" s="21" t="s">
        <v>25</v>
      </c>
      <c r="L21" s="21" t="s">
        <v>25</v>
      </c>
      <c r="M21" s="21" t="s">
        <v>25</v>
      </c>
      <c r="N21" s="21" t="s">
        <v>25</v>
      </c>
      <c r="O21" s="21" t="s">
        <v>25</v>
      </c>
      <c r="P21" s="95"/>
      <c r="Q21" s="95"/>
      <c r="R21" s="95"/>
      <c r="S21" s="95"/>
      <c r="T21" s="95"/>
      <c r="U21" s="95"/>
      <c r="V21" s="95"/>
      <c r="W21" s="95"/>
      <c r="X21" s="95"/>
      <c r="Y21" s="195"/>
      <c r="Z21" s="95"/>
    </row>
    <row r="22" spans="1:26" ht="27.75" customHeight="1" x14ac:dyDescent="0.25">
      <c r="A22" s="84" t="s">
        <v>12</v>
      </c>
      <c r="B22" s="87" t="s">
        <v>138</v>
      </c>
      <c r="C22" s="90" t="s">
        <v>9</v>
      </c>
      <c r="D22" s="90" t="s">
        <v>154</v>
      </c>
      <c r="E22" s="90" t="s">
        <v>24</v>
      </c>
      <c r="F22" s="19" t="s">
        <v>11</v>
      </c>
      <c r="G22" s="20">
        <f>G23+G24</f>
        <v>1854454.6600000001</v>
      </c>
      <c r="H22" s="22">
        <f>SUM(H23:H24)</f>
        <v>654850.65999999992</v>
      </c>
      <c r="I22" s="21">
        <v>0</v>
      </c>
      <c r="J22" s="21">
        <f>J23+J24</f>
        <v>798604</v>
      </c>
      <c r="K22" s="21">
        <f>K23+K24</f>
        <v>500</v>
      </c>
      <c r="L22" s="21">
        <f>L23+L24</f>
        <v>400500</v>
      </c>
      <c r="M22" s="21">
        <f t="shared" ref="M22:N22" si="6">M23+M24</f>
        <v>0</v>
      </c>
      <c r="N22" s="21">
        <f t="shared" si="6"/>
        <v>0</v>
      </c>
      <c r="O22" s="21">
        <f t="shared" ref="O22" si="7">O23+O24</f>
        <v>0</v>
      </c>
      <c r="P22" s="93" t="s">
        <v>25</v>
      </c>
      <c r="Q22" s="93" t="s">
        <v>25</v>
      </c>
      <c r="R22" s="93" t="s">
        <v>25</v>
      </c>
      <c r="S22" s="93" t="s">
        <v>25</v>
      </c>
      <c r="T22" s="93" t="s">
        <v>25</v>
      </c>
      <c r="U22" s="93" t="s">
        <v>25</v>
      </c>
      <c r="V22" s="93" t="s">
        <v>25</v>
      </c>
      <c r="W22" s="93" t="s">
        <v>25</v>
      </c>
      <c r="X22" s="93" t="s">
        <v>25</v>
      </c>
      <c r="Y22" s="193" t="s">
        <v>25</v>
      </c>
      <c r="Z22" s="93"/>
    </row>
    <row r="23" spans="1:26" ht="42.75" customHeight="1" x14ac:dyDescent="0.25">
      <c r="A23" s="85"/>
      <c r="B23" s="88"/>
      <c r="C23" s="91"/>
      <c r="D23" s="91"/>
      <c r="E23" s="91"/>
      <c r="F23" s="25" t="s">
        <v>26</v>
      </c>
      <c r="G23" s="26">
        <f>H23+I23+J23+K23+L23+M23+N23</f>
        <v>940736.64</v>
      </c>
      <c r="H23" s="27">
        <f>H31+H39</f>
        <v>300000</v>
      </c>
      <c r="I23" s="28">
        <v>0</v>
      </c>
      <c r="J23" s="28">
        <v>239736.64</v>
      </c>
      <c r="K23" s="28">
        <f>K31+K39</f>
        <v>500</v>
      </c>
      <c r="L23" s="28">
        <f>L31+L39</f>
        <v>400500</v>
      </c>
      <c r="M23" s="28">
        <f t="shared" ref="M23:N23" si="8">M31+M39</f>
        <v>0</v>
      </c>
      <c r="N23" s="28">
        <f t="shared" si="8"/>
        <v>0</v>
      </c>
      <c r="O23" s="28">
        <f t="shared" ref="O23" si="9">O31+O39</f>
        <v>0</v>
      </c>
      <c r="P23" s="94"/>
      <c r="Q23" s="94"/>
      <c r="R23" s="94"/>
      <c r="S23" s="94"/>
      <c r="T23" s="94"/>
      <c r="U23" s="94"/>
      <c r="V23" s="94"/>
      <c r="W23" s="94"/>
      <c r="X23" s="94"/>
      <c r="Y23" s="194"/>
      <c r="Z23" s="94"/>
    </row>
    <row r="24" spans="1:26" ht="44.25" customHeight="1" x14ac:dyDescent="0.25">
      <c r="A24" s="85"/>
      <c r="B24" s="88"/>
      <c r="C24" s="91"/>
      <c r="D24" s="91"/>
      <c r="E24" s="91"/>
      <c r="F24" s="25" t="s">
        <v>27</v>
      </c>
      <c r="G24" s="20">
        <f>H24+I24+J24+K24+L24+M24+N24</f>
        <v>913718.02</v>
      </c>
      <c r="H24" s="27">
        <f>354850.66</f>
        <v>354850.66</v>
      </c>
      <c r="I24" s="28">
        <f>I32</f>
        <v>0</v>
      </c>
      <c r="J24" s="28">
        <f>J32</f>
        <v>558867.36</v>
      </c>
      <c r="K24" s="28">
        <f t="shared" ref="K24:N24" si="10">K32</f>
        <v>0</v>
      </c>
      <c r="L24" s="28">
        <f t="shared" si="10"/>
        <v>0</v>
      </c>
      <c r="M24" s="28">
        <f t="shared" si="10"/>
        <v>0</v>
      </c>
      <c r="N24" s="28">
        <f t="shared" si="10"/>
        <v>0</v>
      </c>
      <c r="O24" s="28">
        <f t="shared" ref="O24" si="11">O32</f>
        <v>0</v>
      </c>
      <c r="P24" s="94"/>
      <c r="Q24" s="94"/>
      <c r="R24" s="94"/>
      <c r="S24" s="94"/>
      <c r="T24" s="94"/>
      <c r="U24" s="94"/>
      <c r="V24" s="94"/>
      <c r="W24" s="94"/>
      <c r="X24" s="94"/>
      <c r="Y24" s="194"/>
      <c r="Z24" s="94"/>
    </row>
    <row r="25" spans="1:26" ht="56.25" x14ac:dyDescent="0.25">
      <c r="A25" s="85"/>
      <c r="B25" s="88"/>
      <c r="C25" s="91"/>
      <c r="D25" s="91"/>
      <c r="E25" s="91"/>
      <c r="F25" s="24" t="s">
        <v>62</v>
      </c>
      <c r="G25" s="20" t="s">
        <v>25</v>
      </c>
      <c r="H25" s="22" t="s">
        <v>25</v>
      </c>
      <c r="I25" s="21" t="s">
        <v>25</v>
      </c>
      <c r="J25" s="21" t="s">
        <v>25</v>
      </c>
      <c r="K25" s="21" t="s">
        <v>25</v>
      </c>
      <c r="L25" s="21" t="s">
        <v>25</v>
      </c>
      <c r="M25" s="21" t="s">
        <v>25</v>
      </c>
      <c r="N25" s="21" t="s">
        <v>25</v>
      </c>
      <c r="O25" s="21" t="s">
        <v>25</v>
      </c>
      <c r="P25" s="94"/>
      <c r="Q25" s="94"/>
      <c r="R25" s="94"/>
      <c r="S25" s="94"/>
      <c r="T25" s="94"/>
      <c r="U25" s="94"/>
      <c r="V25" s="94"/>
      <c r="W25" s="94"/>
      <c r="X25" s="94"/>
      <c r="Y25" s="194"/>
      <c r="Z25" s="94"/>
    </row>
    <row r="26" spans="1:26" ht="37.5" x14ac:dyDescent="0.25">
      <c r="A26" s="85"/>
      <c r="B26" s="88"/>
      <c r="C26" s="91"/>
      <c r="D26" s="91"/>
      <c r="E26" s="91"/>
      <c r="F26" s="24" t="s">
        <v>143</v>
      </c>
      <c r="G26" s="20" t="s">
        <v>25</v>
      </c>
      <c r="H26" s="22" t="s">
        <v>25</v>
      </c>
      <c r="I26" s="21" t="s">
        <v>25</v>
      </c>
      <c r="J26" s="21" t="s">
        <v>25</v>
      </c>
      <c r="K26" s="21" t="s">
        <v>25</v>
      </c>
      <c r="L26" s="21" t="s">
        <v>25</v>
      </c>
      <c r="M26" s="21" t="s">
        <v>25</v>
      </c>
      <c r="N26" s="21" t="s">
        <v>25</v>
      </c>
      <c r="O26" s="21" t="s">
        <v>25</v>
      </c>
      <c r="P26" s="94"/>
      <c r="Q26" s="94"/>
      <c r="R26" s="94"/>
      <c r="S26" s="94"/>
      <c r="T26" s="94"/>
      <c r="U26" s="94"/>
      <c r="V26" s="94"/>
      <c r="W26" s="94"/>
      <c r="X26" s="94"/>
      <c r="Y26" s="194"/>
      <c r="Z26" s="94"/>
    </row>
    <row r="27" spans="1:26" ht="37.5" x14ac:dyDescent="0.25">
      <c r="A27" s="85"/>
      <c r="B27" s="88"/>
      <c r="C27" s="91"/>
      <c r="D27" s="91"/>
      <c r="E27" s="91"/>
      <c r="F27" s="24" t="s">
        <v>64</v>
      </c>
      <c r="G27" s="20" t="s">
        <v>25</v>
      </c>
      <c r="H27" s="22" t="s">
        <v>25</v>
      </c>
      <c r="I27" s="21" t="s">
        <v>25</v>
      </c>
      <c r="J27" s="21" t="s">
        <v>25</v>
      </c>
      <c r="K27" s="21" t="s">
        <v>25</v>
      </c>
      <c r="L27" s="21" t="s">
        <v>25</v>
      </c>
      <c r="M27" s="21" t="s">
        <v>25</v>
      </c>
      <c r="N27" s="21" t="s">
        <v>25</v>
      </c>
      <c r="O27" s="21" t="s">
        <v>25</v>
      </c>
      <c r="P27" s="94"/>
      <c r="Q27" s="94"/>
      <c r="R27" s="94"/>
      <c r="S27" s="94"/>
      <c r="T27" s="94"/>
      <c r="U27" s="94"/>
      <c r="V27" s="94"/>
      <c r="W27" s="94"/>
      <c r="X27" s="94"/>
      <c r="Y27" s="194"/>
      <c r="Z27" s="94"/>
    </row>
    <row r="28" spans="1:26" ht="56.25" x14ac:dyDescent="0.25">
      <c r="A28" s="85"/>
      <c r="B28" s="88"/>
      <c r="C28" s="91"/>
      <c r="D28" s="91"/>
      <c r="E28" s="91"/>
      <c r="F28" s="24" t="s">
        <v>63</v>
      </c>
      <c r="G28" s="20" t="s">
        <v>25</v>
      </c>
      <c r="H28" s="22" t="s">
        <v>25</v>
      </c>
      <c r="I28" s="21" t="s">
        <v>25</v>
      </c>
      <c r="J28" s="21" t="s">
        <v>25</v>
      </c>
      <c r="K28" s="21" t="s">
        <v>25</v>
      </c>
      <c r="L28" s="21" t="s">
        <v>25</v>
      </c>
      <c r="M28" s="21" t="s">
        <v>25</v>
      </c>
      <c r="N28" s="21" t="s">
        <v>25</v>
      </c>
      <c r="O28" s="21" t="s">
        <v>25</v>
      </c>
      <c r="P28" s="94"/>
      <c r="Q28" s="94"/>
      <c r="R28" s="94"/>
      <c r="S28" s="94"/>
      <c r="T28" s="94"/>
      <c r="U28" s="94"/>
      <c r="V28" s="94"/>
      <c r="W28" s="94"/>
      <c r="X28" s="94"/>
      <c r="Y28" s="194"/>
      <c r="Z28" s="94"/>
    </row>
    <row r="29" spans="1:26" ht="37.5" x14ac:dyDescent="0.25">
      <c r="A29" s="86"/>
      <c r="B29" s="89"/>
      <c r="C29" s="92"/>
      <c r="D29" s="92"/>
      <c r="E29" s="92"/>
      <c r="F29" s="24" t="s">
        <v>65</v>
      </c>
      <c r="G29" s="20" t="s">
        <v>25</v>
      </c>
      <c r="H29" s="22" t="s">
        <v>25</v>
      </c>
      <c r="I29" s="21" t="s">
        <v>25</v>
      </c>
      <c r="J29" s="21" t="s">
        <v>25</v>
      </c>
      <c r="K29" s="21" t="s">
        <v>25</v>
      </c>
      <c r="L29" s="21" t="s">
        <v>25</v>
      </c>
      <c r="M29" s="21" t="s">
        <v>25</v>
      </c>
      <c r="N29" s="21" t="s">
        <v>25</v>
      </c>
      <c r="O29" s="21" t="s">
        <v>25</v>
      </c>
      <c r="P29" s="95"/>
      <c r="Q29" s="95"/>
      <c r="R29" s="95"/>
      <c r="S29" s="95"/>
      <c r="T29" s="94"/>
      <c r="U29" s="94"/>
      <c r="V29" s="94"/>
      <c r="W29" s="94"/>
      <c r="X29" s="94"/>
      <c r="Y29" s="194"/>
      <c r="Z29" s="95"/>
    </row>
    <row r="30" spans="1:26" ht="20.25" customHeight="1" x14ac:dyDescent="0.25">
      <c r="A30" s="84" t="s">
        <v>16</v>
      </c>
      <c r="B30" s="87" t="s">
        <v>144</v>
      </c>
      <c r="C30" s="90" t="s">
        <v>9</v>
      </c>
      <c r="D30" s="90" t="s">
        <v>154</v>
      </c>
      <c r="E30" s="90" t="s">
        <v>24</v>
      </c>
      <c r="F30" s="29" t="s">
        <v>11</v>
      </c>
      <c r="G30" s="30">
        <f>G31+G32</f>
        <v>1853454.6600000001</v>
      </c>
      <c r="H30" s="22">
        <f t="shared" ref="H30:N30" si="12">H31+H32</f>
        <v>654850.65999999992</v>
      </c>
      <c r="I30" s="21">
        <v>0</v>
      </c>
      <c r="J30" s="21">
        <f>J32+J31</f>
        <v>798604</v>
      </c>
      <c r="K30" s="21">
        <f t="shared" si="12"/>
        <v>0</v>
      </c>
      <c r="L30" s="21">
        <f t="shared" si="12"/>
        <v>400000</v>
      </c>
      <c r="M30" s="21">
        <f t="shared" si="12"/>
        <v>0</v>
      </c>
      <c r="N30" s="21">
        <f t="shared" si="12"/>
        <v>0</v>
      </c>
      <c r="O30" s="21">
        <f t="shared" ref="O30" si="13">O31+O32</f>
        <v>0</v>
      </c>
      <c r="P30" s="90" t="s">
        <v>137</v>
      </c>
      <c r="Q30" s="93" t="s">
        <v>21</v>
      </c>
      <c r="R30" s="90">
        <f>S30+T30+U30+V30+W30+X30+Y30</f>
        <v>6</v>
      </c>
      <c r="S30" s="90">
        <v>1</v>
      </c>
      <c r="T30" s="90">
        <v>0</v>
      </c>
      <c r="U30" s="90">
        <v>1</v>
      </c>
      <c r="V30" s="90">
        <v>1</v>
      </c>
      <c r="W30" s="90">
        <v>1</v>
      </c>
      <c r="X30" s="90">
        <v>1</v>
      </c>
      <c r="Y30" s="148">
        <v>1</v>
      </c>
      <c r="Z30" s="90"/>
    </row>
    <row r="31" spans="1:26" ht="37.5" x14ac:dyDescent="0.25">
      <c r="A31" s="85"/>
      <c r="B31" s="88"/>
      <c r="C31" s="91"/>
      <c r="D31" s="91"/>
      <c r="E31" s="91"/>
      <c r="F31" s="29" t="s">
        <v>26</v>
      </c>
      <c r="G31" s="26">
        <f>H31+I31+J31+K31+L31+M31+N31</f>
        <v>939736.64</v>
      </c>
      <c r="H31" s="22">
        <v>300000</v>
      </c>
      <c r="I31" s="23">
        <v>0</v>
      </c>
      <c r="J31" s="23">
        <v>239736.64</v>
      </c>
      <c r="K31" s="23">
        <v>0</v>
      </c>
      <c r="L31" s="23">
        <v>400000</v>
      </c>
      <c r="M31" s="23">
        <v>0</v>
      </c>
      <c r="N31" s="23">
        <v>0</v>
      </c>
      <c r="O31" s="23">
        <v>0</v>
      </c>
      <c r="P31" s="91"/>
      <c r="Q31" s="94"/>
      <c r="R31" s="91"/>
      <c r="S31" s="91"/>
      <c r="T31" s="91"/>
      <c r="U31" s="91"/>
      <c r="V31" s="91"/>
      <c r="W31" s="91"/>
      <c r="X31" s="91"/>
      <c r="Y31" s="150"/>
      <c r="Z31" s="91"/>
    </row>
    <row r="32" spans="1:26" ht="37.5" x14ac:dyDescent="0.25">
      <c r="A32" s="85"/>
      <c r="B32" s="88"/>
      <c r="C32" s="91"/>
      <c r="D32" s="91"/>
      <c r="E32" s="91"/>
      <c r="F32" s="29" t="s">
        <v>27</v>
      </c>
      <c r="G32" s="20">
        <f>J32+I32+H32</f>
        <v>913718.02</v>
      </c>
      <c r="H32" s="27">
        <v>354850.66</v>
      </c>
      <c r="I32" s="28">
        <v>0</v>
      </c>
      <c r="J32" s="28">
        <v>558867.36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91"/>
      <c r="Q32" s="94"/>
      <c r="R32" s="91"/>
      <c r="S32" s="91"/>
      <c r="T32" s="91"/>
      <c r="U32" s="91"/>
      <c r="V32" s="91"/>
      <c r="W32" s="91"/>
      <c r="X32" s="91"/>
      <c r="Y32" s="150"/>
      <c r="Z32" s="91"/>
    </row>
    <row r="33" spans="1:26" ht="56.25" x14ac:dyDescent="0.25">
      <c r="A33" s="85"/>
      <c r="B33" s="88"/>
      <c r="C33" s="91"/>
      <c r="D33" s="91"/>
      <c r="E33" s="91"/>
      <c r="F33" s="24" t="s">
        <v>62</v>
      </c>
      <c r="G33" s="20" t="s">
        <v>25</v>
      </c>
      <c r="H33" s="22" t="s">
        <v>25</v>
      </c>
      <c r="I33" s="21" t="s">
        <v>25</v>
      </c>
      <c r="J33" s="21" t="s">
        <v>25</v>
      </c>
      <c r="K33" s="21" t="s">
        <v>25</v>
      </c>
      <c r="L33" s="21" t="s">
        <v>25</v>
      </c>
      <c r="M33" s="21" t="s">
        <v>25</v>
      </c>
      <c r="N33" s="21" t="s">
        <v>25</v>
      </c>
      <c r="O33" s="21" t="s">
        <v>25</v>
      </c>
      <c r="P33" s="91"/>
      <c r="Q33" s="94"/>
      <c r="R33" s="91"/>
      <c r="S33" s="91"/>
      <c r="T33" s="91"/>
      <c r="U33" s="91"/>
      <c r="V33" s="91"/>
      <c r="W33" s="91"/>
      <c r="X33" s="91"/>
      <c r="Y33" s="150"/>
      <c r="Z33" s="91"/>
    </row>
    <row r="34" spans="1:26" ht="37.5" x14ac:dyDescent="0.25">
      <c r="A34" s="85"/>
      <c r="B34" s="88"/>
      <c r="C34" s="91"/>
      <c r="D34" s="91"/>
      <c r="E34" s="91"/>
      <c r="F34" s="24" t="s">
        <v>143</v>
      </c>
      <c r="G34" s="20" t="s">
        <v>25</v>
      </c>
      <c r="H34" s="22" t="s">
        <v>25</v>
      </c>
      <c r="I34" s="21" t="s">
        <v>25</v>
      </c>
      <c r="J34" s="21" t="s">
        <v>25</v>
      </c>
      <c r="K34" s="21" t="s">
        <v>25</v>
      </c>
      <c r="L34" s="21" t="s">
        <v>25</v>
      </c>
      <c r="M34" s="21" t="s">
        <v>25</v>
      </c>
      <c r="N34" s="21" t="s">
        <v>25</v>
      </c>
      <c r="O34" s="21" t="s">
        <v>25</v>
      </c>
      <c r="P34" s="91"/>
      <c r="Q34" s="94"/>
      <c r="R34" s="91"/>
      <c r="S34" s="91"/>
      <c r="T34" s="91"/>
      <c r="U34" s="91"/>
      <c r="V34" s="91"/>
      <c r="W34" s="91"/>
      <c r="X34" s="91"/>
      <c r="Y34" s="150"/>
      <c r="Z34" s="91"/>
    </row>
    <row r="35" spans="1:26" ht="37.5" x14ac:dyDescent="0.25">
      <c r="A35" s="85"/>
      <c r="B35" s="88"/>
      <c r="C35" s="91"/>
      <c r="D35" s="91"/>
      <c r="E35" s="91"/>
      <c r="F35" s="24" t="s">
        <v>64</v>
      </c>
      <c r="G35" s="20" t="s">
        <v>25</v>
      </c>
      <c r="H35" s="22" t="s">
        <v>25</v>
      </c>
      <c r="I35" s="21" t="s">
        <v>25</v>
      </c>
      <c r="J35" s="21" t="s">
        <v>25</v>
      </c>
      <c r="K35" s="21" t="s">
        <v>25</v>
      </c>
      <c r="L35" s="21" t="s">
        <v>25</v>
      </c>
      <c r="M35" s="21" t="s">
        <v>25</v>
      </c>
      <c r="N35" s="21" t="s">
        <v>25</v>
      </c>
      <c r="O35" s="21" t="s">
        <v>25</v>
      </c>
      <c r="P35" s="91"/>
      <c r="Q35" s="94"/>
      <c r="R35" s="91"/>
      <c r="S35" s="91"/>
      <c r="T35" s="91"/>
      <c r="U35" s="91"/>
      <c r="V35" s="91"/>
      <c r="W35" s="91"/>
      <c r="X35" s="91"/>
      <c r="Y35" s="150"/>
      <c r="Z35" s="91"/>
    </row>
    <row r="36" spans="1:26" ht="56.25" x14ac:dyDescent="0.25">
      <c r="A36" s="85"/>
      <c r="B36" s="88"/>
      <c r="C36" s="91"/>
      <c r="D36" s="91"/>
      <c r="E36" s="91"/>
      <c r="F36" s="24" t="s">
        <v>63</v>
      </c>
      <c r="G36" s="20" t="s">
        <v>25</v>
      </c>
      <c r="H36" s="22" t="s">
        <v>25</v>
      </c>
      <c r="I36" s="21" t="s">
        <v>25</v>
      </c>
      <c r="J36" s="21" t="s">
        <v>25</v>
      </c>
      <c r="K36" s="21" t="s">
        <v>25</v>
      </c>
      <c r="L36" s="21" t="s">
        <v>25</v>
      </c>
      <c r="M36" s="21" t="s">
        <v>25</v>
      </c>
      <c r="N36" s="21" t="s">
        <v>25</v>
      </c>
      <c r="O36" s="21" t="s">
        <v>25</v>
      </c>
      <c r="P36" s="91"/>
      <c r="Q36" s="94"/>
      <c r="R36" s="91"/>
      <c r="S36" s="91"/>
      <c r="T36" s="91"/>
      <c r="U36" s="91"/>
      <c r="V36" s="91"/>
      <c r="W36" s="91"/>
      <c r="X36" s="91"/>
      <c r="Y36" s="150"/>
      <c r="Z36" s="91"/>
    </row>
    <row r="37" spans="1:26" ht="37.5" x14ac:dyDescent="0.25">
      <c r="A37" s="86"/>
      <c r="B37" s="89"/>
      <c r="C37" s="92"/>
      <c r="D37" s="92"/>
      <c r="E37" s="92"/>
      <c r="F37" s="24" t="s">
        <v>65</v>
      </c>
      <c r="G37" s="20" t="s">
        <v>25</v>
      </c>
      <c r="H37" s="20" t="s">
        <v>25</v>
      </c>
      <c r="I37" s="21" t="s">
        <v>25</v>
      </c>
      <c r="J37" s="21" t="s">
        <v>25</v>
      </c>
      <c r="K37" s="21" t="s">
        <v>25</v>
      </c>
      <c r="L37" s="21" t="s">
        <v>25</v>
      </c>
      <c r="M37" s="21" t="s">
        <v>25</v>
      </c>
      <c r="N37" s="21" t="s">
        <v>25</v>
      </c>
      <c r="O37" s="21" t="s">
        <v>25</v>
      </c>
      <c r="P37" s="92"/>
      <c r="Q37" s="95"/>
      <c r="R37" s="92"/>
      <c r="S37" s="92"/>
      <c r="T37" s="92"/>
      <c r="U37" s="92"/>
      <c r="V37" s="92"/>
      <c r="W37" s="92"/>
      <c r="X37" s="92"/>
      <c r="Y37" s="152"/>
      <c r="Z37" s="92"/>
    </row>
    <row r="38" spans="1:26" ht="18.75" customHeight="1" x14ac:dyDescent="0.25">
      <c r="A38" s="84" t="s">
        <v>146</v>
      </c>
      <c r="B38" s="87" t="s">
        <v>142</v>
      </c>
      <c r="C38" s="90" t="s">
        <v>9</v>
      </c>
      <c r="D38" s="90" t="s">
        <v>154</v>
      </c>
      <c r="E38" s="90" t="s">
        <v>24</v>
      </c>
      <c r="F38" s="29" t="s">
        <v>11</v>
      </c>
      <c r="G38" s="30">
        <f>G39+G40</f>
        <v>1000</v>
      </c>
      <c r="H38" s="20">
        <f>H39+H40</f>
        <v>0</v>
      </c>
      <c r="I38" s="21">
        <f t="shared" ref="I38:N38" si="14">I39+I40</f>
        <v>0</v>
      </c>
      <c r="J38" s="21">
        <f t="shared" si="14"/>
        <v>0</v>
      </c>
      <c r="K38" s="21">
        <f t="shared" si="14"/>
        <v>500</v>
      </c>
      <c r="L38" s="21">
        <f t="shared" si="14"/>
        <v>500</v>
      </c>
      <c r="M38" s="21">
        <f t="shared" si="14"/>
        <v>0</v>
      </c>
      <c r="N38" s="21">
        <f t="shared" si="14"/>
        <v>0</v>
      </c>
      <c r="O38" s="21">
        <f t="shared" ref="O38" si="15">O39+O40</f>
        <v>0</v>
      </c>
      <c r="P38" s="90" t="s">
        <v>141</v>
      </c>
      <c r="Q38" s="93" t="s">
        <v>21</v>
      </c>
      <c r="R38" s="90">
        <v>0</v>
      </c>
      <c r="S38" s="90">
        <v>0</v>
      </c>
      <c r="T38" s="90">
        <v>0</v>
      </c>
      <c r="U38" s="90">
        <v>0</v>
      </c>
      <c r="V38" s="90">
        <v>40</v>
      </c>
      <c r="W38" s="90">
        <v>45</v>
      </c>
      <c r="X38" s="90">
        <v>50</v>
      </c>
      <c r="Y38" s="148">
        <v>55</v>
      </c>
      <c r="Z38" s="90"/>
    </row>
    <row r="39" spans="1:26" ht="37.5" x14ac:dyDescent="0.25">
      <c r="A39" s="85"/>
      <c r="B39" s="88"/>
      <c r="C39" s="91"/>
      <c r="D39" s="91"/>
      <c r="E39" s="91"/>
      <c r="F39" s="29" t="s">
        <v>26</v>
      </c>
      <c r="G39" s="30">
        <f>K39+L39+M39+N39</f>
        <v>1000</v>
      </c>
      <c r="H39" s="20">
        <v>0</v>
      </c>
      <c r="I39" s="21">
        <v>0</v>
      </c>
      <c r="J39" s="21">
        <v>0</v>
      </c>
      <c r="K39" s="21">
        <v>500</v>
      </c>
      <c r="L39" s="21">
        <v>500</v>
      </c>
      <c r="M39" s="21">
        <v>0</v>
      </c>
      <c r="N39" s="21">
        <v>0</v>
      </c>
      <c r="O39" s="21">
        <v>0</v>
      </c>
      <c r="P39" s="91"/>
      <c r="Q39" s="94"/>
      <c r="R39" s="91"/>
      <c r="S39" s="91"/>
      <c r="T39" s="91"/>
      <c r="U39" s="91"/>
      <c r="V39" s="91"/>
      <c r="W39" s="91"/>
      <c r="X39" s="91"/>
      <c r="Y39" s="150"/>
      <c r="Z39" s="91"/>
    </row>
    <row r="40" spans="1:26" ht="37.5" x14ac:dyDescent="0.25">
      <c r="A40" s="85"/>
      <c r="B40" s="88"/>
      <c r="C40" s="91"/>
      <c r="D40" s="91"/>
      <c r="E40" s="91"/>
      <c r="F40" s="29" t="s">
        <v>27</v>
      </c>
      <c r="G40" s="30">
        <v>0</v>
      </c>
      <c r="H40" s="20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91"/>
      <c r="Q40" s="94"/>
      <c r="R40" s="91"/>
      <c r="S40" s="91"/>
      <c r="T40" s="91"/>
      <c r="U40" s="91"/>
      <c r="V40" s="91"/>
      <c r="W40" s="91"/>
      <c r="X40" s="91"/>
      <c r="Y40" s="150"/>
      <c r="Z40" s="91"/>
    </row>
    <row r="41" spans="1:26" ht="56.25" x14ac:dyDescent="0.25">
      <c r="A41" s="85"/>
      <c r="B41" s="88"/>
      <c r="C41" s="91"/>
      <c r="D41" s="91"/>
      <c r="E41" s="91"/>
      <c r="F41" s="60" t="s">
        <v>62</v>
      </c>
      <c r="G41" s="30" t="s">
        <v>25</v>
      </c>
      <c r="H41" s="30" t="s">
        <v>25</v>
      </c>
      <c r="I41" s="44" t="s">
        <v>25</v>
      </c>
      <c r="J41" s="44" t="s">
        <v>25</v>
      </c>
      <c r="K41" s="44" t="s">
        <v>25</v>
      </c>
      <c r="L41" s="44" t="s">
        <v>25</v>
      </c>
      <c r="M41" s="44" t="s">
        <v>25</v>
      </c>
      <c r="N41" s="44" t="s">
        <v>25</v>
      </c>
      <c r="O41" s="44" t="s">
        <v>25</v>
      </c>
      <c r="P41" s="91"/>
      <c r="Q41" s="94"/>
      <c r="R41" s="91"/>
      <c r="S41" s="91"/>
      <c r="T41" s="91"/>
      <c r="U41" s="91"/>
      <c r="V41" s="91"/>
      <c r="W41" s="91"/>
      <c r="X41" s="91"/>
      <c r="Y41" s="150"/>
      <c r="Z41" s="91"/>
    </row>
    <row r="42" spans="1:26" ht="37.5" x14ac:dyDescent="0.25">
      <c r="A42" s="85"/>
      <c r="B42" s="88"/>
      <c r="C42" s="91"/>
      <c r="D42" s="91"/>
      <c r="E42" s="91"/>
      <c r="F42" s="60" t="s">
        <v>143</v>
      </c>
      <c r="G42" s="30" t="s">
        <v>25</v>
      </c>
      <c r="H42" s="30" t="s">
        <v>25</v>
      </c>
      <c r="I42" s="44" t="s">
        <v>25</v>
      </c>
      <c r="J42" s="44" t="s">
        <v>25</v>
      </c>
      <c r="K42" s="44" t="s">
        <v>25</v>
      </c>
      <c r="L42" s="44" t="s">
        <v>25</v>
      </c>
      <c r="M42" s="44" t="s">
        <v>25</v>
      </c>
      <c r="N42" s="44" t="s">
        <v>25</v>
      </c>
      <c r="O42" s="44" t="s">
        <v>25</v>
      </c>
      <c r="P42" s="91"/>
      <c r="Q42" s="94"/>
      <c r="R42" s="91"/>
      <c r="S42" s="91"/>
      <c r="T42" s="91"/>
      <c r="U42" s="91"/>
      <c r="V42" s="91"/>
      <c r="W42" s="91"/>
      <c r="X42" s="91"/>
      <c r="Y42" s="150"/>
      <c r="Z42" s="91"/>
    </row>
    <row r="43" spans="1:26" ht="37.5" x14ac:dyDescent="0.25">
      <c r="A43" s="85"/>
      <c r="B43" s="88"/>
      <c r="C43" s="91"/>
      <c r="D43" s="91"/>
      <c r="E43" s="91"/>
      <c r="F43" s="60" t="s">
        <v>64</v>
      </c>
      <c r="G43" s="30" t="s">
        <v>25</v>
      </c>
      <c r="H43" s="30" t="s">
        <v>25</v>
      </c>
      <c r="I43" s="44" t="s">
        <v>25</v>
      </c>
      <c r="J43" s="44" t="s">
        <v>25</v>
      </c>
      <c r="K43" s="44" t="s">
        <v>25</v>
      </c>
      <c r="L43" s="44" t="s">
        <v>25</v>
      </c>
      <c r="M43" s="44" t="s">
        <v>25</v>
      </c>
      <c r="N43" s="44" t="s">
        <v>25</v>
      </c>
      <c r="O43" s="44" t="s">
        <v>25</v>
      </c>
      <c r="P43" s="91"/>
      <c r="Q43" s="94"/>
      <c r="R43" s="91"/>
      <c r="S43" s="91"/>
      <c r="T43" s="91"/>
      <c r="U43" s="91"/>
      <c r="V43" s="91"/>
      <c r="W43" s="91"/>
      <c r="X43" s="91"/>
      <c r="Y43" s="150"/>
      <c r="Z43" s="91"/>
    </row>
    <row r="44" spans="1:26" ht="56.25" x14ac:dyDescent="0.25">
      <c r="A44" s="85"/>
      <c r="B44" s="88"/>
      <c r="C44" s="91"/>
      <c r="D44" s="91"/>
      <c r="E44" s="91"/>
      <c r="F44" s="60" t="s">
        <v>63</v>
      </c>
      <c r="G44" s="30" t="s">
        <v>25</v>
      </c>
      <c r="H44" s="30" t="s">
        <v>25</v>
      </c>
      <c r="I44" s="44" t="s">
        <v>25</v>
      </c>
      <c r="J44" s="44" t="s">
        <v>25</v>
      </c>
      <c r="K44" s="44" t="s">
        <v>25</v>
      </c>
      <c r="L44" s="44" t="s">
        <v>25</v>
      </c>
      <c r="M44" s="44" t="s">
        <v>25</v>
      </c>
      <c r="N44" s="44" t="s">
        <v>25</v>
      </c>
      <c r="O44" s="44" t="s">
        <v>25</v>
      </c>
      <c r="P44" s="91"/>
      <c r="Q44" s="94"/>
      <c r="R44" s="91"/>
      <c r="S44" s="91"/>
      <c r="T44" s="91"/>
      <c r="U44" s="91"/>
      <c r="V44" s="91"/>
      <c r="W44" s="91"/>
      <c r="X44" s="91"/>
      <c r="Y44" s="150"/>
      <c r="Z44" s="91"/>
    </row>
    <row r="45" spans="1:26" ht="37.5" x14ac:dyDescent="0.25">
      <c r="A45" s="86"/>
      <c r="B45" s="89"/>
      <c r="C45" s="92"/>
      <c r="D45" s="92"/>
      <c r="E45" s="92"/>
      <c r="F45" s="60" t="s">
        <v>65</v>
      </c>
      <c r="G45" s="30" t="s">
        <v>25</v>
      </c>
      <c r="H45" s="30" t="s">
        <v>25</v>
      </c>
      <c r="I45" s="44" t="s">
        <v>25</v>
      </c>
      <c r="J45" s="44" t="s">
        <v>25</v>
      </c>
      <c r="K45" s="44" t="s">
        <v>25</v>
      </c>
      <c r="L45" s="44" t="s">
        <v>25</v>
      </c>
      <c r="M45" s="44" t="s">
        <v>25</v>
      </c>
      <c r="N45" s="44" t="s">
        <v>25</v>
      </c>
      <c r="O45" s="44" t="s">
        <v>25</v>
      </c>
      <c r="P45" s="92"/>
      <c r="Q45" s="95"/>
      <c r="R45" s="92"/>
      <c r="S45" s="92"/>
      <c r="T45" s="92"/>
      <c r="U45" s="92"/>
      <c r="V45" s="92"/>
      <c r="W45" s="92"/>
      <c r="X45" s="92"/>
      <c r="Y45" s="152"/>
      <c r="Z45" s="92"/>
    </row>
    <row r="46" spans="1:26" ht="18.75" customHeight="1" x14ac:dyDescent="0.25">
      <c r="A46" s="84" t="s">
        <v>13</v>
      </c>
      <c r="B46" s="87" t="s">
        <v>145</v>
      </c>
      <c r="C46" s="90"/>
      <c r="D46" s="90"/>
      <c r="E46" s="90" t="s">
        <v>24</v>
      </c>
      <c r="F46" s="29" t="s">
        <v>11</v>
      </c>
      <c r="G46" s="30">
        <f>H46+I46+J46+K46+L46+M46+N46</f>
        <v>1000</v>
      </c>
      <c r="H46" s="20">
        <f>H54</f>
        <v>0</v>
      </c>
      <c r="I46" s="21">
        <f t="shared" ref="I46:N46" si="16">I54</f>
        <v>0</v>
      </c>
      <c r="J46" s="21">
        <f t="shared" si="16"/>
        <v>0</v>
      </c>
      <c r="K46" s="21">
        <f t="shared" si="16"/>
        <v>500</v>
      </c>
      <c r="L46" s="21">
        <f t="shared" si="16"/>
        <v>500</v>
      </c>
      <c r="M46" s="21">
        <f t="shared" si="16"/>
        <v>0</v>
      </c>
      <c r="N46" s="21">
        <f t="shared" si="16"/>
        <v>0</v>
      </c>
      <c r="O46" s="21">
        <f t="shared" ref="O46" si="17">O54</f>
        <v>0</v>
      </c>
      <c r="P46" s="93" t="s">
        <v>25</v>
      </c>
      <c r="Q46" s="93" t="s">
        <v>25</v>
      </c>
      <c r="R46" s="93" t="s">
        <v>25</v>
      </c>
      <c r="S46" s="93" t="s">
        <v>25</v>
      </c>
      <c r="T46" s="93" t="s">
        <v>25</v>
      </c>
      <c r="U46" s="93" t="s">
        <v>25</v>
      </c>
      <c r="V46" s="93" t="s">
        <v>25</v>
      </c>
      <c r="W46" s="93" t="s">
        <v>25</v>
      </c>
      <c r="X46" s="93" t="s">
        <v>25</v>
      </c>
      <c r="Y46" s="193" t="s">
        <v>25</v>
      </c>
      <c r="Z46" s="93"/>
    </row>
    <row r="47" spans="1:26" ht="37.5" x14ac:dyDescent="0.25">
      <c r="A47" s="85"/>
      <c r="B47" s="88"/>
      <c r="C47" s="91"/>
      <c r="D47" s="91"/>
      <c r="E47" s="91"/>
      <c r="F47" s="29" t="s">
        <v>26</v>
      </c>
      <c r="G47" s="30">
        <f>H47+I47+J47+K47+L47+M47+N47</f>
        <v>1000</v>
      </c>
      <c r="H47" s="20">
        <f>H55</f>
        <v>0</v>
      </c>
      <c r="I47" s="21">
        <f t="shared" ref="I47:N47" si="18">I55</f>
        <v>0</v>
      </c>
      <c r="J47" s="21">
        <f t="shared" si="18"/>
        <v>0</v>
      </c>
      <c r="K47" s="21">
        <f t="shared" si="18"/>
        <v>500</v>
      </c>
      <c r="L47" s="21">
        <f t="shared" si="18"/>
        <v>500</v>
      </c>
      <c r="M47" s="21">
        <f t="shared" si="18"/>
        <v>0</v>
      </c>
      <c r="N47" s="21">
        <f t="shared" si="18"/>
        <v>0</v>
      </c>
      <c r="O47" s="21">
        <f t="shared" ref="O47" si="19">O55</f>
        <v>0</v>
      </c>
      <c r="P47" s="94"/>
      <c r="Q47" s="94"/>
      <c r="R47" s="94"/>
      <c r="S47" s="94"/>
      <c r="T47" s="94"/>
      <c r="U47" s="94"/>
      <c r="V47" s="94"/>
      <c r="W47" s="94"/>
      <c r="X47" s="94"/>
      <c r="Y47" s="194"/>
      <c r="Z47" s="94"/>
    </row>
    <row r="48" spans="1:26" ht="37.5" x14ac:dyDescent="0.25">
      <c r="A48" s="85"/>
      <c r="B48" s="88"/>
      <c r="C48" s="91"/>
      <c r="D48" s="91"/>
      <c r="E48" s="91"/>
      <c r="F48" s="29" t="s">
        <v>27</v>
      </c>
      <c r="G48" s="30">
        <f>H48+I48+J48+K48+L48+M48+N48</f>
        <v>0</v>
      </c>
      <c r="H48" s="20">
        <f>H56</f>
        <v>0</v>
      </c>
      <c r="I48" s="21">
        <f t="shared" ref="I48:N48" si="20">I56</f>
        <v>0</v>
      </c>
      <c r="J48" s="21">
        <f t="shared" si="20"/>
        <v>0</v>
      </c>
      <c r="K48" s="21">
        <f t="shared" si="20"/>
        <v>0</v>
      </c>
      <c r="L48" s="21">
        <f t="shared" si="20"/>
        <v>0</v>
      </c>
      <c r="M48" s="21">
        <f t="shared" si="20"/>
        <v>0</v>
      </c>
      <c r="N48" s="21">
        <f t="shared" si="20"/>
        <v>0</v>
      </c>
      <c r="O48" s="21">
        <f t="shared" ref="O48" si="21">O56</f>
        <v>0</v>
      </c>
      <c r="P48" s="94"/>
      <c r="Q48" s="94"/>
      <c r="R48" s="94"/>
      <c r="S48" s="94"/>
      <c r="T48" s="94"/>
      <c r="U48" s="94"/>
      <c r="V48" s="94"/>
      <c r="W48" s="94"/>
      <c r="X48" s="94"/>
      <c r="Y48" s="194"/>
      <c r="Z48" s="94"/>
    </row>
    <row r="49" spans="1:26" ht="56.25" x14ac:dyDescent="0.25">
      <c r="A49" s="85"/>
      <c r="B49" s="88"/>
      <c r="C49" s="91"/>
      <c r="D49" s="91"/>
      <c r="E49" s="91"/>
      <c r="F49" s="60" t="s">
        <v>62</v>
      </c>
      <c r="G49" s="30" t="s">
        <v>25</v>
      </c>
      <c r="H49" s="30" t="s">
        <v>25</v>
      </c>
      <c r="I49" s="44" t="s">
        <v>25</v>
      </c>
      <c r="J49" s="44" t="s">
        <v>25</v>
      </c>
      <c r="K49" s="44" t="s">
        <v>25</v>
      </c>
      <c r="L49" s="44" t="s">
        <v>25</v>
      </c>
      <c r="M49" s="44" t="s">
        <v>25</v>
      </c>
      <c r="N49" s="44" t="s">
        <v>25</v>
      </c>
      <c r="O49" s="44" t="s">
        <v>25</v>
      </c>
      <c r="P49" s="94"/>
      <c r="Q49" s="94"/>
      <c r="R49" s="94"/>
      <c r="S49" s="94"/>
      <c r="T49" s="94"/>
      <c r="U49" s="94"/>
      <c r="V49" s="94"/>
      <c r="W49" s="94"/>
      <c r="X49" s="94"/>
      <c r="Y49" s="194"/>
      <c r="Z49" s="94"/>
    </row>
    <row r="50" spans="1:26" ht="37.5" x14ac:dyDescent="0.25">
      <c r="A50" s="85"/>
      <c r="B50" s="88"/>
      <c r="C50" s="91"/>
      <c r="D50" s="91"/>
      <c r="E50" s="91"/>
      <c r="F50" s="60" t="s">
        <v>143</v>
      </c>
      <c r="G50" s="30" t="s">
        <v>25</v>
      </c>
      <c r="H50" s="30" t="s">
        <v>25</v>
      </c>
      <c r="I50" s="44" t="s">
        <v>25</v>
      </c>
      <c r="J50" s="44" t="s">
        <v>25</v>
      </c>
      <c r="K50" s="44" t="s">
        <v>25</v>
      </c>
      <c r="L50" s="44" t="s">
        <v>25</v>
      </c>
      <c r="M50" s="44" t="s">
        <v>25</v>
      </c>
      <c r="N50" s="44" t="s">
        <v>25</v>
      </c>
      <c r="O50" s="44" t="s">
        <v>25</v>
      </c>
      <c r="P50" s="94"/>
      <c r="Q50" s="94"/>
      <c r="R50" s="94"/>
      <c r="S50" s="94"/>
      <c r="T50" s="94"/>
      <c r="U50" s="94"/>
      <c r="V50" s="94"/>
      <c r="W50" s="94"/>
      <c r="X50" s="94"/>
      <c r="Y50" s="194"/>
      <c r="Z50" s="94"/>
    </row>
    <row r="51" spans="1:26" ht="37.5" x14ac:dyDescent="0.25">
      <c r="A51" s="85"/>
      <c r="B51" s="88"/>
      <c r="C51" s="91"/>
      <c r="D51" s="91"/>
      <c r="E51" s="91"/>
      <c r="F51" s="60" t="s">
        <v>64</v>
      </c>
      <c r="G51" s="30" t="s">
        <v>25</v>
      </c>
      <c r="H51" s="30" t="s">
        <v>25</v>
      </c>
      <c r="I51" s="44" t="s">
        <v>25</v>
      </c>
      <c r="J51" s="44" t="s">
        <v>25</v>
      </c>
      <c r="K51" s="44" t="s">
        <v>25</v>
      </c>
      <c r="L51" s="44" t="s">
        <v>25</v>
      </c>
      <c r="M51" s="44" t="s">
        <v>25</v>
      </c>
      <c r="N51" s="44" t="s">
        <v>25</v>
      </c>
      <c r="O51" s="44" t="s">
        <v>25</v>
      </c>
      <c r="P51" s="94"/>
      <c r="Q51" s="94"/>
      <c r="R51" s="94"/>
      <c r="S51" s="94"/>
      <c r="T51" s="94"/>
      <c r="U51" s="94"/>
      <c r="V51" s="94"/>
      <c r="W51" s="94"/>
      <c r="X51" s="94"/>
      <c r="Y51" s="194"/>
      <c r="Z51" s="94"/>
    </row>
    <row r="52" spans="1:26" ht="56.25" x14ac:dyDescent="0.25">
      <c r="A52" s="85"/>
      <c r="B52" s="88"/>
      <c r="C52" s="91"/>
      <c r="D52" s="91"/>
      <c r="E52" s="91"/>
      <c r="F52" s="60" t="s">
        <v>63</v>
      </c>
      <c r="G52" s="30" t="s">
        <v>25</v>
      </c>
      <c r="H52" s="30" t="s">
        <v>25</v>
      </c>
      <c r="I52" s="44" t="s">
        <v>25</v>
      </c>
      <c r="J52" s="44" t="s">
        <v>25</v>
      </c>
      <c r="K52" s="44" t="s">
        <v>25</v>
      </c>
      <c r="L52" s="44" t="s">
        <v>25</v>
      </c>
      <c r="M52" s="44" t="s">
        <v>25</v>
      </c>
      <c r="N52" s="44" t="s">
        <v>25</v>
      </c>
      <c r="O52" s="44" t="s">
        <v>25</v>
      </c>
      <c r="P52" s="94"/>
      <c r="Q52" s="94"/>
      <c r="R52" s="94"/>
      <c r="S52" s="94"/>
      <c r="T52" s="94"/>
      <c r="U52" s="94"/>
      <c r="V52" s="94"/>
      <c r="W52" s="94"/>
      <c r="X52" s="94"/>
      <c r="Y52" s="194"/>
      <c r="Z52" s="94"/>
    </row>
    <row r="53" spans="1:26" ht="37.5" x14ac:dyDescent="0.25">
      <c r="A53" s="86"/>
      <c r="B53" s="89"/>
      <c r="C53" s="92"/>
      <c r="D53" s="92"/>
      <c r="E53" s="92"/>
      <c r="F53" s="60" t="s">
        <v>65</v>
      </c>
      <c r="G53" s="30" t="s">
        <v>25</v>
      </c>
      <c r="H53" s="30" t="s">
        <v>25</v>
      </c>
      <c r="I53" s="44" t="s">
        <v>25</v>
      </c>
      <c r="J53" s="44" t="s">
        <v>25</v>
      </c>
      <c r="K53" s="44" t="s">
        <v>25</v>
      </c>
      <c r="L53" s="44" t="s">
        <v>25</v>
      </c>
      <c r="M53" s="44" t="s">
        <v>25</v>
      </c>
      <c r="N53" s="44" t="s">
        <v>25</v>
      </c>
      <c r="O53" s="44" t="s">
        <v>25</v>
      </c>
      <c r="P53" s="95"/>
      <c r="Q53" s="95"/>
      <c r="R53" s="95"/>
      <c r="S53" s="95"/>
      <c r="T53" s="95"/>
      <c r="U53" s="95"/>
      <c r="V53" s="95"/>
      <c r="W53" s="95"/>
      <c r="X53" s="95"/>
      <c r="Y53" s="195"/>
      <c r="Z53" s="95"/>
    </row>
    <row r="54" spans="1:26" x14ac:dyDescent="0.25">
      <c r="A54" s="84" t="s">
        <v>14</v>
      </c>
      <c r="B54" s="87" t="s">
        <v>150</v>
      </c>
      <c r="C54" s="90"/>
      <c r="D54" s="90"/>
      <c r="E54" s="90" t="s">
        <v>24</v>
      </c>
      <c r="F54" s="29" t="s">
        <v>11</v>
      </c>
      <c r="G54" s="30">
        <f>G55+G56</f>
        <v>1000</v>
      </c>
      <c r="H54" s="30">
        <f t="shared" ref="H54:N54" si="22">H55+H56</f>
        <v>0</v>
      </c>
      <c r="I54" s="44">
        <f t="shared" si="22"/>
        <v>0</v>
      </c>
      <c r="J54" s="44">
        <f t="shared" si="22"/>
        <v>0</v>
      </c>
      <c r="K54" s="44">
        <f t="shared" si="22"/>
        <v>500</v>
      </c>
      <c r="L54" s="44">
        <f t="shared" si="22"/>
        <v>500</v>
      </c>
      <c r="M54" s="44">
        <f t="shared" si="22"/>
        <v>0</v>
      </c>
      <c r="N54" s="44">
        <f t="shared" si="22"/>
        <v>0</v>
      </c>
      <c r="O54" s="44">
        <f t="shared" ref="O54" si="23">O55+O56</f>
        <v>0</v>
      </c>
      <c r="P54" s="90" t="s">
        <v>25</v>
      </c>
      <c r="Q54" s="90" t="s">
        <v>25</v>
      </c>
      <c r="R54" s="90" t="s">
        <v>25</v>
      </c>
      <c r="S54" s="90" t="s">
        <v>25</v>
      </c>
      <c r="T54" s="90" t="s">
        <v>25</v>
      </c>
      <c r="U54" s="90" t="s">
        <v>25</v>
      </c>
      <c r="V54" s="90" t="s">
        <v>25</v>
      </c>
      <c r="W54" s="90" t="s">
        <v>25</v>
      </c>
      <c r="X54" s="90" t="s">
        <v>25</v>
      </c>
      <c r="Y54" s="148" t="s">
        <v>25</v>
      </c>
      <c r="Z54" s="90"/>
    </row>
    <row r="55" spans="1:26" ht="37.5" x14ac:dyDescent="0.25">
      <c r="A55" s="85"/>
      <c r="B55" s="88"/>
      <c r="C55" s="91"/>
      <c r="D55" s="91"/>
      <c r="E55" s="91"/>
      <c r="F55" s="29" t="s">
        <v>26</v>
      </c>
      <c r="G55" s="30">
        <f>H55+I55+J55+K55+L55+M55+N55</f>
        <v>1000</v>
      </c>
      <c r="H55" s="20">
        <f>H63</f>
        <v>0</v>
      </c>
      <c r="I55" s="21">
        <f t="shared" ref="I55:N55" si="24">I63</f>
        <v>0</v>
      </c>
      <c r="J55" s="21">
        <f t="shared" si="24"/>
        <v>0</v>
      </c>
      <c r="K55" s="21">
        <f t="shared" si="24"/>
        <v>500</v>
      </c>
      <c r="L55" s="21">
        <f t="shared" si="24"/>
        <v>500</v>
      </c>
      <c r="M55" s="21">
        <f t="shared" si="24"/>
        <v>0</v>
      </c>
      <c r="N55" s="21">
        <f t="shared" si="24"/>
        <v>0</v>
      </c>
      <c r="O55" s="21">
        <f t="shared" ref="O55" si="25">O63</f>
        <v>0</v>
      </c>
      <c r="P55" s="91"/>
      <c r="Q55" s="91"/>
      <c r="R55" s="91"/>
      <c r="S55" s="91"/>
      <c r="T55" s="91"/>
      <c r="U55" s="91"/>
      <c r="V55" s="91"/>
      <c r="W55" s="91"/>
      <c r="X55" s="91"/>
      <c r="Y55" s="150"/>
      <c r="Z55" s="91"/>
    </row>
    <row r="56" spans="1:26" ht="37.5" x14ac:dyDescent="0.25">
      <c r="A56" s="85"/>
      <c r="B56" s="88"/>
      <c r="C56" s="91"/>
      <c r="D56" s="91"/>
      <c r="E56" s="91"/>
      <c r="F56" s="29" t="s">
        <v>27</v>
      </c>
      <c r="G56" s="30">
        <f>H56+I56+J56+K56+L56+M56+N56</f>
        <v>0</v>
      </c>
      <c r="H56" s="20">
        <f>H64</f>
        <v>0</v>
      </c>
      <c r="I56" s="21">
        <f t="shared" ref="I56:N56" si="26">I64</f>
        <v>0</v>
      </c>
      <c r="J56" s="21">
        <f t="shared" si="26"/>
        <v>0</v>
      </c>
      <c r="K56" s="21">
        <f t="shared" si="26"/>
        <v>0</v>
      </c>
      <c r="L56" s="21">
        <f t="shared" si="26"/>
        <v>0</v>
      </c>
      <c r="M56" s="21">
        <f t="shared" si="26"/>
        <v>0</v>
      </c>
      <c r="N56" s="21">
        <f t="shared" si="26"/>
        <v>0</v>
      </c>
      <c r="O56" s="21">
        <f t="shared" ref="O56" si="27">O64</f>
        <v>0</v>
      </c>
      <c r="P56" s="91"/>
      <c r="Q56" s="91"/>
      <c r="R56" s="91"/>
      <c r="S56" s="91"/>
      <c r="T56" s="91"/>
      <c r="U56" s="91"/>
      <c r="V56" s="91"/>
      <c r="W56" s="91"/>
      <c r="X56" s="91"/>
      <c r="Y56" s="150"/>
      <c r="Z56" s="91"/>
    </row>
    <row r="57" spans="1:26" ht="56.25" x14ac:dyDescent="0.25">
      <c r="A57" s="85"/>
      <c r="B57" s="88"/>
      <c r="C57" s="91"/>
      <c r="D57" s="91"/>
      <c r="E57" s="91"/>
      <c r="F57" s="60" t="s">
        <v>62</v>
      </c>
      <c r="G57" s="30" t="s">
        <v>25</v>
      </c>
      <c r="H57" s="20" t="s">
        <v>25</v>
      </c>
      <c r="I57" s="21" t="s">
        <v>25</v>
      </c>
      <c r="J57" s="21" t="s">
        <v>25</v>
      </c>
      <c r="K57" s="21" t="s">
        <v>25</v>
      </c>
      <c r="L57" s="21" t="s">
        <v>25</v>
      </c>
      <c r="M57" s="21" t="s">
        <v>25</v>
      </c>
      <c r="N57" s="21" t="s">
        <v>25</v>
      </c>
      <c r="O57" s="21" t="s">
        <v>25</v>
      </c>
      <c r="P57" s="91"/>
      <c r="Q57" s="91"/>
      <c r="R57" s="91"/>
      <c r="S57" s="91"/>
      <c r="T57" s="91"/>
      <c r="U57" s="91"/>
      <c r="V57" s="91"/>
      <c r="W57" s="91"/>
      <c r="X57" s="91"/>
      <c r="Y57" s="150"/>
      <c r="Z57" s="91"/>
    </row>
    <row r="58" spans="1:26" ht="37.5" x14ac:dyDescent="0.25">
      <c r="A58" s="85"/>
      <c r="B58" s="88"/>
      <c r="C58" s="91"/>
      <c r="D58" s="91"/>
      <c r="E58" s="91"/>
      <c r="F58" s="60" t="s">
        <v>143</v>
      </c>
      <c r="G58" s="30" t="s">
        <v>25</v>
      </c>
      <c r="H58" s="20" t="s">
        <v>25</v>
      </c>
      <c r="I58" s="21" t="s">
        <v>25</v>
      </c>
      <c r="J58" s="21" t="s">
        <v>25</v>
      </c>
      <c r="K58" s="21" t="s">
        <v>25</v>
      </c>
      <c r="L58" s="21" t="s">
        <v>25</v>
      </c>
      <c r="M58" s="21" t="s">
        <v>25</v>
      </c>
      <c r="N58" s="21" t="s">
        <v>25</v>
      </c>
      <c r="O58" s="21" t="s">
        <v>25</v>
      </c>
      <c r="P58" s="91"/>
      <c r="Q58" s="91"/>
      <c r="R58" s="91"/>
      <c r="S58" s="91"/>
      <c r="T58" s="91"/>
      <c r="U58" s="91"/>
      <c r="V58" s="91"/>
      <c r="W58" s="91"/>
      <c r="X58" s="91"/>
      <c r="Y58" s="150"/>
      <c r="Z58" s="91"/>
    </row>
    <row r="59" spans="1:26" ht="37.5" x14ac:dyDescent="0.25">
      <c r="A59" s="85"/>
      <c r="B59" s="88"/>
      <c r="C59" s="91"/>
      <c r="D59" s="91"/>
      <c r="E59" s="91"/>
      <c r="F59" s="60" t="s">
        <v>64</v>
      </c>
      <c r="G59" s="30" t="s">
        <v>25</v>
      </c>
      <c r="H59" s="20" t="s">
        <v>25</v>
      </c>
      <c r="I59" s="21" t="s">
        <v>25</v>
      </c>
      <c r="J59" s="21" t="s">
        <v>25</v>
      </c>
      <c r="K59" s="21" t="s">
        <v>25</v>
      </c>
      <c r="L59" s="21" t="s">
        <v>25</v>
      </c>
      <c r="M59" s="21" t="s">
        <v>25</v>
      </c>
      <c r="N59" s="21" t="s">
        <v>25</v>
      </c>
      <c r="O59" s="21" t="s">
        <v>25</v>
      </c>
      <c r="P59" s="91"/>
      <c r="Q59" s="91"/>
      <c r="R59" s="91"/>
      <c r="S59" s="91"/>
      <c r="T59" s="91"/>
      <c r="U59" s="91"/>
      <c r="V59" s="91"/>
      <c r="W59" s="91"/>
      <c r="X59" s="91"/>
      <c r="Y59" s="150"/>
      <c r="Z59" s="91"/>
    </row>
    <row r="60" spans="1:26" ht="56.25" x14ac:dyDescent="0.25">
      <c r="A60" s="85"/>
      <c r="B60" s="88"/>
      <c r="C60" s="91"/>
      <c r="D60" s="91"/>
      <c r="E60" s="91"/>
      <c r="F60" s="60" t="s">
        <v>63</v>
      </c>
      <c r="G60" s="30" t="s">
        <v>25</v>
      </c>
      <c r="H60" s="20" t="s">
        <v>25</v>
      </c>
      <c r="I60" s="21" t="s">
        <v>25</v>
      </c>
      <c r="J60" s="21" t="s">
        <v>25</v>
      </c>
      <c r="K60" s="21" t="s">
        <v>25</v>
      </c>
      <c r="L60" s="21" t="s">
        <v>25</v>
      </c>
      <c r="M60" s="21" t="s">
        <v>25</v>
      </c>
      <c r="N60" s="21" t="s">
        <v>25</v>
      </c>
      <c r="O60" s="21" t="s">
        <v>25</v>
      </c>
      <c r="P60" s="91"/>
      <c r="Q60" s="91"/>
      <c r="R60" s="91"/>
      <c r="S60" s="91"/>
      <c r="T60" s="91"/>
      <c r="U60" s="91"/>
      <c r="V60" s="91"/>
      <c r="W60" s="91"/>
      <c r="X60" s="91"/>
      <c r="Y60" s="150"/>
      <c r="Z60" s="91"/>
    </row>
    <row r="61" spans="1:26" ht="37.5" x14ac:dyDescent="0.25">
      <c r="A61" s="86"/>
      <c r="B61" s="89"/>
      <c r="C61" s="92"/>
      <c r="D61" s="92"/>
      <c r="E61" s="92"/>
      <c r="F61" s="60" t="s">
        <v>65</v>
      </c>
      <c r="G61" s="30" t="s">
        <v>25</v>
      </c>
      <c r="H61" s="20" t="s">
        <v>25</v>
      </c>
      <c r="I61" s="21" t="s">
        <v>25</v>
      </c>
      <c r="J61" s="21" t="s">
        <v>25</v>
      </c>
      <c r="K61" s="21" t="s">
        <v>25</v>
      </c>
      <c r="L61" s="21" t="s">
        <v>25</v>
      </c>
      <c r="M61" s="21" t="s">
        <v>25</v>
      </c>
      <c r="N61" s="21" t="s">
        <v>25</v>
      </c>
      <c r="O61" s="21" t="s">
        <v>25</v>
      </c>
      <c r="P61" s="92"/>
      <c r="Q61" s="92"/>
      <c r="R61" s="92"/>
      <c r="S61" s="92"/>
      <c r="T61" s="92"/>
      <c r="U61" s="92"/>
      <c r="V61" s="92"/>
      <c r="W61" s="92"/>
      <c r="X61" s="92"/>
      <c r="Y61" s="152"/>
      <c r="Z61" s="92"/>
    </row>
    <row r="62" spans="1:26" ht="18.75" customHeight="1" x14ac:dyDescent="0.25">
      <c r="A62" s="84" t="s">
        <v>19</v>
      </c>
      <c r="B62" s="87" t="s">
        <v>151</v>
      </c>
      <c r="C62" s="90" t="s">
        <v>9</v>
      </c>
      <c r="D62" s="90" t="s">
        <v>70</v>
      </c>
      <c r="E62" s="90" t="s">
        <v>24</v>
      </c>
      <c r="F62" s="29" t="s">
        <v>11</v>
      </c>
      <c r="G62" s="30">
        <f>G63</f>
        <v>1000</v>
      </c>
      <c r="H62" s="22">
        <v>0</v>
      </c>
      <c r="I62" s="21">
        <v>0</v>
      </c>
      <c r="J62" s="21">
        <v>0</v>
      </c>
      <c r="K62" s="21">
        <f>K63+K64</f>
        <v>500</v>
      </c>
      <c r="L62" s="21">
        <f t="shared" ref="L62:N62" si="28">L63+L64</f>
        <v>500</v>
      </c>
      <c r="M62" s="21">
        <f t="shared" si="28"/>
        <v>0</v>
      </c>
      <c r="N62" s="21">
        <f t="shared" si="28"/>
        <v>0</v>
      </c>
      <c r="O62" s="21">
        <f t="shared" ref="O62" si="29">O63+O64</f>
        <v>0</v>
      </c>
      <c r="P62" s="90" t="s">
        <v>141</v>
      </c>
      <c r="Q62" s="93" t="s">
        <v>21</v>
      </c>
      <c r="R62" s="90">
        <v>0</v>
      </c>
      <c r="S62" s="90">
        <v>0</v>
      </c>
      <c r="T62" s="90">
        <v>0</v>
      </c>
      <c r="U62" s="90">
        <v>0</v>
      </c>
      <c r="V62" s="90">
        <v>2</v>
      </c>
      <c r="W62" s="90">
        <v>2</v>
      </c>
      <c r="X62" s="90">
        <v>2</v>
      </c>
      <c r="Y62" s="148">
        <v>2</v>
      </c>
      <c r="Z62" s="90"/>
    </row>
    <row r="63" spans="1:26" ht="37.5" x14ac:dyDescent="0.25">
      <c r="A63" s="85"/>
      <c r="B63" s="88"/>
      <c r="C63" s="91"/>
      <c r="D63" s="91"/>
      <c r="E63" s="91"/>
      <c r="F63" s="29" t="s">
        <v>26</v>
      </c>
      <c r="G63" s="26">
        <f>H63+I63+J63+K63+L63+M63+N63</f>
        <v>1000</v>
      </c>
      <c r="H63" s="22">
        <v>0</v>
      </c>
      <c r="I63" s="23">
        <v>0</v>
      </c>
      <c r="J63" s="23">
        <v>0</v>
      </c>
      <c r="K63" s="23">
        <v>500</v>
      </c>
      <c r="L63" s="23">
        <v>500</v>
      </c>
      <c r="M63" s="23">
        <v>0</v>
      </c>
      <c r="N63" s="23">
        <v>0</v>
      </c>
      <c r="O63" s="23">
        <v>0</v>
      </c>
      <c r="P63" s="91"/>
      <c r="Q63" s="94"/>
      <c r="R63" s="91"/>
      <c r="S63" s="91"/>
      <c r="T63" s="91"/>
      <c r="U63" s="91"/>
      <c r="V63" s="91"/>
      <c r="W63" s="91"/>
      <c r="X63" s="91"/>
      <c r="Y63" s="150"/>
      <c r="Z63" s="91"/>
    </row>
    <row r="64" spans="1:26" ht="37.5" x14ac:dyDescent="0.25">
      <c r="A64" s="85"/>
      <c r="B64" s="88"/>
      <c r="C64" s="91"/>
      <c r="D64" s="91"/>
      <c r="E64" s="91"/>
      <c r="F64" s="29" t="s">
        <v>27</v>
      </c>
      <c r="G64" s="20">
        <v>0</v>
      </c>
      <c r="H64" s="27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91"/>
      <c r="Q64" s="94"/>
      <c r="R64" s="91"/>
      <c r="S64" s="91"/>
      <c r="T64" s="91"/>
      <c r="U64" s="91"/>
      <c r="V64" s="91"/>
      <c r="W64" s="91"/>
      <c r="X64" s="91"/>
      <c r="Y64" s="150"/>
      <c r="Z64" s="91"/>
    </row>
    <row r="65" spans="1:26" ht="56.25" x14ac:dyDescent="0.25">
      <c r="A65" s="85"/>
      <c r="B65" s="88"/>
      <c r="C65" s="91"/>
      <c r="D65" s="91"/>
      <c r="E65" s="91"/>
      <c r="F65" s="24" t="s">
        <v>62</v>
      </c>
      <c r="G65" s="20" t="s">
        <v>25</v>
      </c>
      <c r="H65" s="22" t="s">
        <v>25</v>
      </c>
      <c r="I65" s="21" t="s">
        <v>25</v>
      </c>
      <c r="J65" s="21" t="s">
        <v>25</v>
      </c>
      <c r="K65" s="21" t="s">
        <v>25</v>
      </c>
      <c r="L65" s="21" t="s">
        <v>25</v>
      </c>
      <c r="M65" s="21" t="s">
        <v>25</v>
      </c>
      <c r="N65" s="21" t="s">
        <v>25</v>
      </c>
      <c r="O65" s="21" t="s">
        <v>25</v>
      </c>
      <c r="P65" s="91"/>
      <c r="Q65" s="94"/>
      <c r="R65" s="91"/>
      <c r="S65" s="91"/>
      <c r="T65" s="91"/>
      <c r="U65" s="91"/>
      <c r="V65" s="91"/>
      <c r="W65" s="91"/>
      <c r="X65" s="91"/>
      <c r="Y65" s="150"/>
      <c r="Z65" s="91"/>
    </row>
    <row r="66" spans="1:26" ht="37.5" x14ac:dyDescent="0.25">
      <c r="A66" s="85"/>
      <c r="B66" s="88"/>
      <c r="C66" s="91"/>
      <c r="D66" s="91"/>
      <c r="E66" s="91"/>
      <c r="F66" s="24" t="s">
        <v>143</v>
      </c>
      <c r="G66" s="20" t="s">
        <v>25</v>
      </c>
      <c r="H66" s="22" t="s">
        <v>25</v>
      </c>
      <c r="I66" s="21" t="s">
        <v>25</v>
      </c>
      <c r="J66" s="21" t="s">
        <v>25</v>
      </c>
      <c r="K66" s="21" t="s">
        <v>25</v>
      </c>
      <c r="L66" s="21" t="s">
        <v>25</v>
      </c>
      <c r="M66" s="21" t="s">
        <v>25</v>
      </c>
      <c r="N66" s="21" t="s">
        <v>25</v>
      </c>
      <c r="O66" s="21" t="s">
        <v>25</v>
      </c>
      <c r="P66" s="91"/>
      <c r="Q66" s="94"/>
      <c r="R66" s="91"/>
      <c r="S66" s="91"/>
      <c r="T66" s="91"/>
      <c r="U66" s="91"/>
      <c r="V66" s="91"/>
      <c r="W66" s="91"/>
      <c r="X66" s="91"/>
      <c r="Y66" s="150"/>
      <c r="Z66" s="91"/>
    </row>
    <row r="67" spans="1:26" ht="37.5" x14ac:dyDescent="0.25">
      <c r="A67" s="85"/>
      <c r="B67" s="88"/>
      <c r="C67" s="91"/>
      <c r="D67" s="91"/>
      <c r="E67" s="91"/>
      <c r="F67" s="24" t="s">
        <v>64</v>
      </c>
      <c r="G67" s="20" t="s">
        <v>25</v>
      </c>
      <c r="H67" s="22" t="s">
        <v>25</v>
      </c>
      <c r="I67" s="21" t="s">
        <v>25</v>
      </c>
      <c r="J67" s="21" t="s">
        <v>25</v>
      </c>
      <c r="K67" s="21" t="s">
        <v>25</v>
      </c>
      <c r="L67" s="21" t="s">
        <v>25</v>
      </c>
      <c r="M67" s="21" t="s">
        <v>25</v>
      </c>
      <c r="N67" s="21" t="s">
        <v>25</v>
      </c>
      <c r="O67" s="21" t="s">
        <v>25</v>
      </c>
      <c r="P67" s="91"/>
      <c r="Q67" s="94"/>
      <c r="R67" s="91"/>
      <c r="S67" s="91"/>
      <c r="T67" s="91"/>
      <c r="U67" s="91"/>
      <c r="V67" s="91"/>
      <c r="W67" s="91"/>
      <c r="X67" s="91"/>
      <c r="Y67" s="150"/>
      <c r="Z67" s="91"/>
    </row>
    <row r="68" spans="1:26" ht="56.25" x14ac:dyDescent="0.25">
      <c r="A68" s="85"/>
      <c r="B68" s="88"/>
      <c r="C68" s="91"/>
      <c r="D68" s="91"/>
      <c r="E68" s="91"/>
      <c r="F68" s="24" t="s">
        <v>63</v>
      </c>
      <c r="G68" s="20" t="s">
        <v>25</v>
      </c>
      <c r="H68" s="22" t="s">
        <v>25</v>
      </c>
      <c r="I68" s="21" t="s">
        <v>25</v>
      </c>
      <c r="J68" s="21" t="s">
        <v>25</v>
      </c>
      <c r="K68" s="21" t="s">
        <v>25</v>
      </c>
      <c r="L68" s="21" t="s">
        <v>25</v>
      </c>
      <c r="M68" s="21" t="s">
        <v>25</v>
      </c>
      <c r="N68" s="21" t="s">
        <v>25</v>
      </c>
      <c r="O68" s="21" t="s">
        <v>25</v>
      </c>
      <c r="P68" s="91"/>
      <c r="Q68" s="94"/>
      <c r="R68" s="91"/>
      <c r="S68" s="91"/>
      <c r="T68" s="91"/>
      <c r="U68" s="91"/>
      <c r="V68" s="91"/>
      <c r="W68" s="91"/>
      <c r="X68" s="91"/>
      <c r="Y68" s="150"/>
      <c r="Z68" s="91"/>
    </row>
    <row r="69" spans="1:26" ht="37.5" x14ac:dyDescent="0.25">
      <c r="A69" s="86"/>
      <c r="B69" s="89"/>
      <c r="C69" s="92"/>
      <c r="D69" s="92"/>
      <c r="E69" s="92"/>
      <c r="F69" s="24" t="s">
        <v>65</v>
      </c>
      <c r="G69" s="20" t="s">
        <v>25</v>
      </c>
      <c r="H69" s="20" t="s">
        <v>25</v>
      </c>
      <c r="I69" s="21" t="s">
        <v>25</v>
      </c>
      <c r="J69" s="21" t="s">
        <v>25</v>
      </c>
      <c r="K69" s="21" t="s">
        <v>25</v>
      </c>
      <c r="L69" s="21" t="s">
        <v>25</v>
      </c>
      <c r="M69" s="21" t="s">
        <v>25</v>
      </c>
      <c r="N69" s="21" t="s">
        <v>25</v>
      </c>
      <c r="O69" s="21" t="s">
        <v>25</v>
      </c>
      <c r="P69" s="92"/>
      <c r="Q69" s="95"/>
      <c r="R69" s="92"/>
      <c r="S69" s="92"/>
      <c r="T69" s="92"/>
      <c r="U69" s="92"/>
      <c r="V69" s="92"/>
      <c r="W69" s="92"/>
      <c r="X69" s="92"/>
      <c r="Y69" s="152"/>
      <c r="Z69" s="92"/>
    </row>
    <row r="70" spans="1:26" ht="33" customHeight="1" x14ac:dyDescent="0.25">
      <c r="A70" s="142" t="s">
        <v>41</v>
      </c>
      <c r="B70" s="172"/>
      <c r="C70" s="90" t="s">
        <v>9</v>
      </c>
      <c r="D70" s="90" t="s">
        <v>70</v>
      </c>
      <c r="E70" s="90" t="s">
        <v>24</v>
      </c>
      <c r="F70" s="19" t="s">
        <v>11</v>
      </c>
      <c r="G70" s="20">
        <f>G72+G71</f>
        <v>1855454.6600000001</v>
      </c>
      <c r="H70" s="20">
        <f>H71+H72</f>
        <v>654850.65999999992</v>
      </c>
      <c r="I70" s="21">
        <f t="shared" ref="I70:N70" si="30">I71+I72</f>
        <v>0</v>
      </c>
      <c r="J70" s="21">
        <f t="shared" si="30"/>
        <v>798604</v>
      </c>
      <c r="K70" s="21">
        <f t="shared" si="30"/>
        <v>1000</v>
      </c>
      <c r="L70" s="21">
        <f t="shared" si="30"/>
        <v>401000</v>
      </c>
      <c r="M70" s="21">
        <f t="shared" si="30"/>
        <v>0</v>
      </c>
      <c r="N70" s="21">
        <f t="shared" si="30"/>
        <v>0</v>
      </c>
      <c r="O70" s="21">
        <f t="shared" ref="O70" si="31">O71+O72</f>
        <v>0</v>
      </c>
      <c r="P70" s="31" t="s">
        <v>25</v>
      </c>
      <c r="Q70" s="31" t="s">
        <v>25</v>
      </c>
      <c r="R70" s="31" t="s">
        <v>25</v>
      </c>
      <c r="S70" s="31" t="s">
        <v>25</v>
      </c>
      <c r="T70" s="31" t="s">
        <v>25</v>
      </c>
      <c r="U70" s="31" t="s">
        <v>25</v>
      </c>
      <c r="V70" s="31" t="s">
        <v>25</v>
      </c>
      <c r="W70" s="31" t="s">
        <v>25</v>
      </c>
      <c r="X70" s="31" t="s">
        <v>25</v>
      </c>
      <c r="Y70" s="196" t="s">
        <v>25</v>
      </c>
      <c r="Z70" s="196" t="s">
        <v>25</v>
      </c>
    </row>
    <row r="71" spans="1:26" ht="65.25" customHeight="1" x14ac:dyDescent="0.25">
      <c r="A71" s="144"/>
      <c r="B71" s="173"/>
      <c r="C71" s="91"/>
      <c r="D71" s="91"/>
      <c r="E71" s="91"/>
      <c r="F71" s="32" t="s">
        <v>26</v>
      </c>
      <c r="G71" s="20">
        <f>J71+I71+H71+K71+L71+M71+N71</f>
        <v>941736.64</v>
      </c>
      <c r="H71" s="27">
        <f>H15+H47</f>
        <v>300000</v>
      </c>
      <c r="I71" s="33">
        <f t="shared" ref="I71:N71" si="32">I15+I47</f>
        <v>0</v>
      </c>
      <c r="J71" s="33">
        <f t="shared" si="32"/>
        <v>239736.64</v>
      </c>
      <c r="K71" s="33">
        <f>K47+K15</f>
        <v>1000</v>
      </c>
      <c r="L71" s="33">
        <f>L47+L15</f>
        <v>401000</v>
      </c>
      <c r="M71" s="33">
        <f t="shared" si="32"/>
        <v>0</v>
      </c>
      <c r="N71" s="33">
        <f t="shared" si="32"/>
        <v>0</v>
      </c>
      <c r="O71" s="33">
        <f t="shared" ref="O71" si="33">O15+O47</f>
        <v>0</v>
      </c>
      <c r="P71" s="31" t="s">
        <v>25</v>
      </c>
      <c r="Q71" s="31" t="s">
        <v>25</v>
      </c>
      <c r="R71" s="31" t="s">
        <v>25</v>
      </c>
      <c r="S71" s="31" t="s">
        <v>25</v>
      </c>
      <c r="T71" s="31" t="s">
        <v>25</v>
      </c>
      <c r="U71" s="31" t="s">
        <v>25</v>
      </c>
      <c r="V71" s="31" t="s">
        <v>25</v>
      </c>
      <c r="W71" s="31" t="s">
        <v>25</v>
      </c>
      <c r="X71" s="31" t="s">
        <v>25</v>
      </c>
      <c r="Y71" s="196" t="s">
        <v>25</v>
      </c>
      <c r="Z71" s="196" t="s">
        <v>25</v>
      </c>
    </row>
    <row r="72" spans="1:26" ht="42.75" customHeight="1" x14ac:dyDescent="0.25">
      <c r="A72" s="144"/>
      <c r="B72" s="173"/>
      <c r="C72" s="91"/>
      <c r="D72" s="91"/>
      <c r="E72" s="91"/>
      <c r="F72" s="25" t="s">
        <v>27</v>
      </c>
      <c r="G72" s="20">
        <f>J72+I72+H72+K72+L72+M72+N72</f>
        <v>913718.02</v>
      </c>
      <c r="H72" s="20">
        <f>H16+H48</f>
        <v>354850.66</v>
      </c>
      <c r="I72" s="21">
        <f t="shared" ref="I72:N72" si="34">I16+I48</f>
        <v>0</v>
      </c>
      <c r="J72" s="21">
        <f t="shared" si="34"/>
        <v>558867.36</v>
      </c>
      <c r="K72" s="21">
        <f t="shared" si="34"/>
        <v>0</v>
      </c>
      <c r="L72" s="21">
        <f t="shared" si="34"/>
        <v>0</v>
      </c>
      <c r="M72" s="21">
        <f t="shared" si="34"/>
        <v>0</v>
      </c>
      <c r="N72" s="21">
        <f t="shared" si="34"/>
        <v>0</v>
      </c>
      <c r="O72" s="21">
        <f t="shared" ref="O72" si="35">O16+O48</f>
        <v>0</v>
      </c>
      <c r="P72" s="31" t="s">
        <v>25</v>
      </c>
      <c r="Q72" s="31" t="s">
        <v>25</v>
      </c>
      <c r="R72" s="31" t="s">
        <v>25</v>
      </c>
      <c r="S72" s="31" t="s">
        <v>25</v>
      </c>
      <c r="T72" s="31" t="s">
        <v>25</v>
      </c>
      <c r="U72" s="31" t="s">
        <v>25</v>
      </c>
      <c r="V72" s="31" t="s">
        <v>25</v>
      </c>
      <c r="W72" s="31" t="s">
        <v>25</v>
      </c>
      <c r="X72" s="31" t="s">
        <v>25</v>
      </c>
      <c r="Y72" s="196" t="s">
        <v>25</v>
      </c>
      <c r="Z72" s="196" t="s">
        <v>25</v>
      </c>
    </row>
    <row r="73" spans="1:26" ht="20.25" customHeight="1" x14ac:dyDescent="0.25">
      <c r="A73" s="144"/>
      <c r="B73" s="173"/>
      <c r="C73" s="91"/>
      <c r="D73" s="91"/>
      <c r="E73" s="91"/>
      <c r="F73" s="34" t="s">
        <v>62</v>
      </c>
      <c r="G73" s="20">
        <v>0</v>
      </c>
      <c r="H73" s="20">
        <v>0</v>
      </c>
      <c r="I73" s="21">
        <v>0</v>
      </c>
      <c r="J73" s="21">
        <v>0</v>
      </c>
      <c r="K73" s="21">
        <v>0</v>
      </c>
      <c r="L73" s="21">
        <v>0</v>
      </c>
      <c r="M73" s="21">
        <v>0</v>
      </c>
      <c r="N73" s="21">
        <v>0</v>
      </c>
      <c r="O73" s="21">
        <v>1</v>
      </c>
      <c r="P73" s="31" t="s">
        <v>25</v>
      </c>
      <c r="Q73" s="31" t="s">
        <v>25</v>
      </c>
      <c r="R73" s="31" t="s">
        <v>25</v>
      </c>
      <c r="S73" s="31" t="s">
        <v>25</v>
      </c>
      <c r="T73" s="31" t="s">
        <v>25</v>
      </c>
      <c r="U73" s="31" t="s">
        <v>25</v>
      </c>
      <c r="V73" s="31" t="s">
        <v>25</v>
      </c>
      <c r="W73" s="31" t="s">
        <v>25</v>
      </c>
      <c r="X73" s="31" t="s">
        <v>25</v>
      </c>
      <c r="Y73" s="196" t="s">
        <v>25</v>
      </c>
      <c r="Z73" s="196" t="s">
        <v>25</v>
      </c>
    </row>
    <row r="74" spans="1:26" ht="37.5" x14ac:dyDescent="0.25">
      <c r="A74" s="144"/>
      <c r="B74" s="173"/>
      <c r="C74" s="91"/>
      <c r="D74" s="91"/>
      <c r="E74" s="91"/>
      <c r="F74" s="34" t="s">
        <v>143</v>
      </c>
      <c r="G74" s="20" t="s">
        <v>25</v>
      </c>
      <c r="H74" s="22" t="s">
        <v>25</v>
      </c>
      <c r="I74" s="21" t="s">
        <v>25</v>
      </c>
      <c r="J74" s="21" t="s">
        <v>25</v>
      </c>
      <c r="K74" s="21" t="s">
        <v>25</v>
      </c>
      <c r="L74" s="21" t="s">
        <v>25</v>
      </c>
      <c r="M74" s="21" t="s">
        <v>25</v>
      </c>
      <c r="N74" s="21" t="s">
        <v>25</v>
      </c>
      <c r="O74" s="21" t="s">
        <v>25</v>
      </c>
      <c r="P74" s="31" t="s">
        <v>25</v>
      </c>
      <c r="Q74" s="31" t="s">
        <v>25</v>
      </c>
      <c r="R74" s="31" t="s">
        <v>25</v>
      </c>
      <c r="S74" s="31" t="s">
        <v>25</v>
      </c>
      <c r="T74" s="31" t="s">
        <v>25</v>
      </c>
      <c r="U74" s="31" t="s">
        <v>25</v>
      </c>
      <c r="V74" s="31" t="s">
        <v>25</v>
      </c>
      <c r="W74" s="31" t="s">
        <v>25</v>
      </c>
      <c r="X74" s="31" t="s">
        <v>25</v>
      </c>
      <c r="Y74" s="196" t="s">
        <v>25</v>
      </c>
      <c r="Z74" s="196" t="s">
        <v>25</v>
      </c>
    </row>
    <row r="75" spans="1:26" ht="37.5" x14ac:dyDescent="0.25">
      <c r="A75" s="144"/>
      <c r="B75" s="173"/>
      <c r="C75" s="91"/>
      <c r="D75" s="91"/>
      <c r="E75" s="91"/>
      <c r="F75" s="34" t="s">
        <v>64</v>
      </c>
      <c r="G75" s="20" t="s">
        <v>25</v>
      </c>
      <c r="H75" s="22" t="s">
        <v>25</v>
      </c>
      <c r="I75" s="21" t="s">
        <v>25</v>
      </c>
      <c r="J75" s="21" t="s">
        <v>25</v>
      </c>
      <c r="K75" s="21" t="s">
        <v>25</v>
      </c>
      <c r="L75" s="21" t="s">
        <v>25</v>
      </c>
      <c r="M75" s="21" t="s">
        <v>25</v>
      </c>
      <c r="N75" s="21" t="s">
        <v>25</v>
      </c>
      <c r="O75" s="21" t="s">
        <v>25</v>
      </c>
      <c r="P75" s="31" t="s">
        <v>25</v>
      </c>
      <c r="Q75" s="31" t="s">
        <v>25</v>
      </c>
      <c r="R75" s="31" t="s">
        <v>25</v>
      </c>
      <c r="S75" s="31" t="s">
        <v>25</v>
      </c>
      <c r="T75" s="31" t="s">
        <v>25</v>
      </c>
      <c r="U75" s="31" t="s">
        <v>25</v>
      </c>
      <c r="V75" s="31" t="s">
        <v>25</v>
      </c>
      <c r="W75" s="31" t="s">
        <v>25</v>
      </c>
      <c r="X75" s="31" t="s">
        <v>25</v>
      </c>
      <c r="Y75" s="196" t="s">
        <v>25</v>
      </c>
      <c r="Z75" s="196" t="s">
        <v>25</v>
      </c>
    </row>
    <row r="76" spans="1:26" ht="56.25" x14ac:dyDescent="0.25">
      <c r="A76" s="144"/>
      <c r="B76" s="173"/>
      <c r="C76" s="91"/>
      <c r="D76" s="91"/>
      <c r="E76" s="91"/>
      <c r="F76" s="34" t="s">
        <v>63</v>
      </c>
      <c r="G76" s="20" t="s">
        <v>25</v>
      </c>
      <c r="H76" s="22" t="s">
        <v>25</v>
      </c>
      <c r="I76" s="21" t="s">
        <v>25</v>
      </c>
      <c r="J76" s="21" t="s">
        <v>25</v>
      </c>
      <c r="K76" s="21" t="s">
        <v>25</v>
      </c>
      <c r="L76" s="21" t="s">
        <v>25</v>
      </c>
      <c r="M76" s="21" t="s">
        <v>25</v>
      </c>
      <c r="N76" s="21" t="s">
        <v>25</v>
      </c>
      <c r="O76" s="21" t="s">
        <v>25</v>
      </c>
      <c r="P76" s="31" t="s">
        <v>25</v>
      </c>
      <c r="Q76" s="31" t="s">
        <v>25</v>
      </c>
      <c r="R76" s="31" t="s">
        <v>25</v>
      </c>
      <c r="S76" s="31" t="s">
        <v>25</v>
      </c>
      <c r="T76" s="31" t="s">
        <v>25</v>
      </c>
      <c r="U76" s="31" t="s">
        <v>25</v>
      </c>
      <c r="V76" s="31" t="s">
        <v>25</v>
      </c>
      <c r="W76" s="31" t="s">
        <v>25</v>
      </c>
      <c r="X76" s="31" t="s">
        <v>25</v>
      </c>
      <c r="Y76" s="196" t="s">
        <v>25</v>
      </c>
      <c r="Z76" s="196" t="s">
        <v>25</v>
      </c>
    </row>
    <row r="77" spans="1:26" ht="37.5" x14ac:dyDescent="0.25">
      <c r="A77" s="146"/>
      <c r="B77" s="174"/>
      <c r="C77" s="92"/>
      <c r="D77" s="92"/>
      <c r="E77" s="92"/>
      <c r="F77" s="34" t="s">
        <v>65</v>
      </c>
      <c r="G77" s="26" t="s">
        <v>25</v>
      </c>
      <c r="H77" s="27" t="s">
        <v>25</v>
      </c>
      <c r="I77" s="28" t="s">
        <v>25</v>
      </c>
      <c r="J77" s="28" t="s">
        <v>25</v>
      </c>
      <c r="K77" s="28" t="s">
        <v>25</v>
      </c>
      <c r="L77" s="28" t="s">
        <v>25</v>
      </c>
      <c r="M77" s="28" t="s">
        <v>25</v>
      </c>
      <c r="N77" s="21" t="s">
        <v>25</v>
      </c>
      <c r="O77" s="21" t="s">
        <v>25</v>
      </c>
      <c r="P77" s="31" t="s">
        <v>25</v>
      </c>
      <c r="Q77" s="31" t="s">
        <v>25</v>
      </c>
      <c r="R77" s="31" t="s">
        <v>25</v>
      </c>
      <c r="S77" s="31" t="s">
        <v>25</v>
      </c>
      <c r="T77" s="31" t="s">
        <v>25</v>
      </c>
      <c r="U77" s="31" t="s">
        <v>25</v>
      </c>
      <c r="V77" s="31" t="s">
        <v>25</v>
      </c>
      <c r="W77" s="31" t="s">
        <v>25</v>
      </c>
      <c r="X77" s="31" t="s">
        <v>25</v>
      </c>
      <c r="Y77" s="196" t="s">
        <v>25</v>
      </c>
      <c r="Z77" s="196" t="s">
        <v>25</v>
      </c>
    </row>
    <row r="78" spans="1:26" ht="50.25" customHeight="1" x14ac:dyDescent="0.25">
      <c r="A78" s="130" t="s">
        <v>54</v>
      </c>
      <c r="B78" s="131"/>
      <c r="C78" s="131"/>
      <c r="D78" s="132"/>
      <c r="E78" s="35"/>
      <c r="F78" s="32"/>
      <c r="G78" s="20"/>
      <c r="H78" s="22"/>
      <c r="I78" s="21"/>
      <c r="J78" s="21"/>
      <c r="K78" s="21"/>
      <c r="L78" s="21"/>
      <c r="M78" s="21"/>
      <c r="N78" s="21"/>
      <c r="O78" s="21"/>
      <c r="P78" s="31" t="s">
        <v>25</v>
      </c>
      <c r="Q78" s="31" t="s">
        <v>25</v>
      </c>
      <c r="R78" s="31" t="s">
        <v>25</v>
      </c>
      <c r="S78" s="31" t="s">
        <v>25</v>
      </c>
      <c r="T78" s="31" t="s">
        <v>25</v>
      </c>
      <c r="U78" s="31" t="s">
        <v>25</v>
      </c>
      <c r="V78" s="31" t="s">
        <v>25</v>
      </c>
      <c r="W78" s="31" t="s">
        <v>25</v>
      </c>
      <c r="X78" s="31" t="s">
        <v>25</v>
      </c>
      <c r="Y78" s="196" t="s">
        <v>25</v>
      </c>
      <c r="Z78" s="196" t="s">
        <v>25</v>
      </c>
    </row>
    <row r="79" spans="1:26" ht="178.5" customHeight="1" x14ac:dyDescent="0.25">
      <c r="A79" s="111" t="s">
        <v>49</v>
      </c>
      <c r="B79" s="111"/>
      <c r="C79" s="18" t="s">
        <v>9</v>
      </c>
      <c r="D79" s="18" t="s">
        <v>70</v>
      </c>
      <c r="E79" s="15" t="s">
        <v>25</v>
      </c>
      <c r="F79" s="15" t="s">
        <v>25</v>
      </c>
      <c r="G79" s="31" t="s">
        <v>25</v>
      </c>
      <c r="H79" s="31" t="s">
        <v>25</v>
      </c>
      <c r="I79" s="68" t="s">
        <v>25</v>
      </c>
      <c r="J79" s="68" t="s">
        <v>25</v>
      </c>
      <c r="K79" s="68" t="s">
        <v>25</v>
      </c>
      <c r="L79" s="68" t="s">
        <v>25</v>
      </c>
      <c r="M79" s="68" t="s">
        <v>25</v>
      </c>
      <c r="N79" s="68" t="s">
        <v>25</v>
      </c>
      <c r="O79" s="73" t="s">
        <v>25</v>
      </c>
      <c r="P79" s="31" t="s">
        <v>25</v>
      </c>
      <c r="Q79" s="31" t="s">
        <v>25</v>
      </c>
      <c r="R79" s="31" t="s">
        <v>25</v>
      </c>
      <c r="S79" s="31" t="s">
        <v>25</v>
      </c>
      <c r="T79" s="31" t="s">
        <v>25</v>
      </c>
      <c r="U79" s="31" t="s">
        <v>25</v>
      </c>
      <c r="V79" s="31" t="s">
        <v>25</v>
      </c>
      <c r="W79" s="31" t="s">
        <v>25</v>
      </c>
      <c r="X79" s="31" t="s">
        <v>25</v>
      </c>
      <c r="Y79" s="196" t="s">
        <v>25</v>
      </c>
      <c r="Z79" s="196" t="s">
        <v>25</v>
      </c>
    </row>
    <row r="80" spans="1:26" ht="37.5" x14ac:dyDescent="0.25">
      <c r="A80" s="87" t="s">
        <v>50</v>
      </c>
      <c r="B80" s="87"/>
      <c r="C80" s="18" t="s">
        <v>9</v>
      </c>
      <c r="D80" s="18" t="s">
        <v>70</v>
      </c>
      <c r="E80" s="36" t="s">
        <v>25</v>
      </c>
      <c r="F80" s="36" t="s">
        <v>25</v>
      </c>
      <c r="G80" s="36" t="s">
        <v>25</v>
      </c>
      <c r="H80" s="36" t="s">
        <v>25</v>
      </c>
      <c r="I80" s="67" t="s">
        <v>25</v>
      </c>
      <c r="J80" s="67" t="s">
        <v>25</v>
      </c>
      <c r="K80" s="67" t="s">
        <v>25</v>
      </c>
      <c r="L80" s="67" t="s">
        <v>25</v>
      </c>
      <c r="M80" s="67" t="s">
        <v>25</v>
      </c>
      <c r="N80" s="67" t="s">
        <v>25</v>
      </c>
      <c r="O80" s="71" t="s">
        <v>25</v>
      </c>
      <c r="P80" s="36" t="s">
        <v>25</v>
      </c>
      <c r="Q80" s="36" t="s">
        <v>25</v>
      </c>
      <c r="R80" s="36" t="s">
        <v>25</v>
      </c>
      <c r="S80" s="36" t="s">
        <v>25</v>
      </c>
      <c r="T80" s="36" t="s">
        <v>25</v>
      </c>
      <c r="U80" s="36" t="s">
        <v>25</v>
      </c>
      <c r="V80" s="36" t="s">
        <v>25</v>
      </c>
      <c r="W80" s="36" t="s">
        <v>25</v>
      </c>
      <c r="X80" s="36" t="s">
        <v>25</v>
      </c>
      <c r="Y80" s="197" t="s">
        <v>25</v>
      </c>
      <c r="Z80" s="75"/>
    </row>
    <row r="81" spans="1:26" ht="20.25" customHeight="1" x14ac:dyDescent="0.25">
      <c r="A81" s="84" t="s">
        <v>15</v>
      </c>
      <c r="B81" s="87" t="s">
        <v>40</v>
      </c>
      <c r="C81" s="90" t="s">
        <v>104</v>
      </c>
      <c r="D81" s="90" t="s">
        <v>106</v>
      </c>
      <c r="E81" s="90" t="s">
        <v>105</v>
      </c>
      <c r="F81" s="37" t="s">
        <v>11</v>
      </c>
      <c r="G81" s="20">
        <f>G82</f>
        <v>1475000</v>
      </c>
      <c r="H81" s="22">
        <f>H97</f>
        <v>1475000</v>
      </c>
      <c r="I81" s="21">
        <f t="shared" ref="I81:N81" si="36">I97</f>
        <v>0</v>
      </c>
      <c r="J81" s="21">
        <f t="shared" si="36"/>
        <v>0</v>
      </c>
      <c r="K81" s="21">
        <f t="shared" si="36"/>
        <v>0</v>
      </c>
      <c r="L81" s="21">
        <f t="shared" si="36"/>
        <v>0</v>
      </c>
      <c r="M81" s="21">
        <f t="shared" si="36"/>
        <v>0</v>
      </c>
      <c r="N81" s="21">
        <f t="shared" si="36"/>
        <v>0</v>
      </c>
      <c r="O81" s="21">
        <f t="shared" ref="O81" si="37">O97</f>
        <v>0</v>
      </c>
      <c r="P81" s="93" t="s">
        <v>25</v>
      </c>
      <c r="Q81" s="93" t="s">
        <v>25</v>
      </c>
      <c r="R81" s="93" t="s">
        <v>25</v>
      </c>
      <c r="S81" s="93" t="s">
        <v>25</v>
      </c>
      <c r="T81" s="93" t="s">
        <v>25</v>
      </c>
      <c r="U81" s="93" t="s">
        <v>25</v>
      </c>
      <c r="V81" s="93" t="s">
        <v>25</v>
      </c>
      <c r="W81" s="93" t="s">
        <v>25</v>
      </c>
      <c r="X81" s="93" t="s">
        <v>25</v>
      </c>
      <c r="Y81" s="193" t="s">
        <v>25</v>
      </c>
      <c r="Z81" s="93"/>
    </row>
    <row r="82" spans="1:26" ht="37.5" x14ac:dyDescent="0.25">
      <c r="A82" s="85"/>
      <c r="B82" s="88"/>
      <c r="C82" s="91"/>
      <c r="D82" s="91"/>
      <c r="E82" s="91"/>
      <c r="F82" s="37" t="s">
        <v>26</v>
      </c>
      <c r="G82" s="20">
        <f>G97</f>
        <v>1475000</v>
      </c>
      <c r="H82" s="22">
        <f t="shared" ref="H82:N82" si="38">H97</f>
        <v>1475000</v>
      </c>
      <c r="I82" s="21">
        <f t="shared" si="38"/>
        <v>0</v>
      </c>
      <c r="J82" s="21">
        <f t="shared" si="38"/>
        <v>0</v>
      </c>
      <c r="K82" s="21">
        <f t="shared" si="38"/>
        <v>0</v>
      </c>
      <c r="L82" s="21">
        <f t="shared" si="38"/>
        <v>0</v>
      </c>
      <c r="M82" s="21">
        <f t="shared" si="38"/>
        <v>0</v>
      </c>
      <c r="N82" s="21">
        <f t="shared" si="38"/>
        <v>0</v>
      </c>
      <c r="O82" s="21">
        <f t="shared" ref="O82" si="39">O97</f>
        <v>0</v>
      </c>
      <c r="P82" s="94"/>
      <c r="Q82" s="94"/>
      <c r="R82" s="94"/>
      <c r="S82" s="94"/>
      <c r="T82" s="94"/>
      <c r="U82" s="94"/>
      <c r="V82" s="94"/>
      <c r="W82" s="94"/>
      <c r="X82" s="94"/>
      <c r="Y82" s="194"/>
      <c r="Z82" s="94"/>
    </row>
    <row r="83" spans="1:26" ht="37.5" x14ac:dyDescent="0.25">
      <c r="A83" s="85"/>
      <c r="B83" s="88"/>
      <c r="C83" s="91"/>
      <c r="D83" s="91"/>
      <c r="E83" s="91"/>
      <c r="F83" s="37" t="s">
        <v>27</v>
      </c>
      <c r="G83" s="20" t="s">
        <v>25</v>
      </c>
      <c r="H83" s="20" t="s">
        <v>25</v>
      </c>
      <c r="I83" s="21" t="s">
        <v>25</v>
      </c>
      <c r="J83" s="21" t="s">
        <v>25</v>
      </c>
      <c r="K83" s="21" t="s">
        <v>25</v>
      </c>
      <c r="L83" s="21" t="s">
        <v>25</v>
      </c>
      <c r="M83" s="21" t="s">
        <v>25</v>
      </c>
      <c r="N83" s="21" t="s">
        <v>25</v>
      </c>
      <c r="O83" s="21" t="s">
        <v>25</v>
      </c>
      <c r="P83" s="94"/>
      <c r="Q83" s="94"/>
      <c r="R83" s="94"/>
      <c r="S83" s="94"/>
      <c r="T83" s="94"/>
      <c r="U83" s="94"/>
      <c r="V83" s="94"/>
      <c r="W83" s="94"/>
      <c r="X83" s="94"/>
      <c r="Y83" s="194"/>
      <c r="Z83" s="94"/>
    </row>
    <row r="84" spans="1:26" ht="56.25" x14ac:dyDescent="0.25">
      <c r="A84" s="85"/>
      <c r="B84" s="88"/>
      <c r="C84" s="91"/>
      <c r="D84" s="91"/>
      <c r="E84" s="91"/>
      <c r="F84" s="34" t="s">
        <v>62</v>
      </c>
      <c r="G84" s="20" t="s">
        <v>25</v>
      </c>
      <c r="H84" s="22" t="s">
        <v>25</v>
      </c>
      <c r="I84" s="21" t="s">
        <v>25</v>
      </c>
      <c r="J84" s="21" t="s">
        <v>25</v>
      </c>
      <c r="K84" s="21" t="s">
        <v>25</v>
      </c>
      <c r="L84" s="21" t="s">
        <v>25</v>
      </c>
      <c r="M84" s="21" t="s">
        <v>25</v>
      </c>
      <c r="N84" s="44" t="s">
        <v>25</v>
      </c>
      <c r="O84" s="44" t="s">
        <v>25</v>
      </c>
      <c r="P84" s="94"/>
      <c r="Q84" s="94"/>
      <c r="R84" s="94"/>
      <c r="S84" s="94"/>
      <c r="T84" s="94"/>
      <c r="U84" s="94"/>
      <c r="V84" s="94"/>
      <c r="W84" s="94"/>
      <c r="X84" s="94"/>
      <c r="Y84" s="194"/>
      <c r="Z84" s="94"/>
    </row>
    <row r="85" spans="1:26" ht="37.5" x14ac:dyDescent="0.25">
      <c r="A85" s="85"/>
      <c r="B85" s="88"/>
      <c r="C85" s="91"/>
      <c r="D85" s="91"/>
      <c r="E85" s="91"/>
      <c r="F85" s="34" t="s">
        <v>143</v>
      </c>
      <c r="G85" s="20" t="s">
        <v>25</v>
      </c>
      <c r="H85" s="22" t="s">
        <v>25</v>
      </c>
      <c r="I85" s="21" t="s">
        <v>25</v>
      </c>
      <c r="J85" s="21" t="s">
        <v>25</v>
      </c>
      <c r="K85" s="21" t="s">
        <v>25</v>
      </c>
      <c r="L85" s="21" t="s">
        <v>25</v>
      </c>
      <c r="M85" s="21" t="s">
        <v>25</v>
      </c>
      <c r="N85" s="44" t="s">
        <v>25</v>
      </c>
      <c r="O85" s="44" t="s">
        <v>25</v>
      </c>
      <c r="P85" s="94"/>
      <c r="Q85" s="94"/>
      <c r="R85" s="94"/>
      <c r="S85" s="94"/>
      <c r="T85" s="94"/>
      <c r="U85" s="94"/>
      <c r="V85" s="94"/>
      <c r="W85" s="94"/>
      <c r="X85" s="94"/>
      <c r="Y85" s="194"/>
      <c r="Z85" s="94"/>
    </row>
    <row r="86" spans="1:26" ht="37.5" x14ac:dyDescent="0.25">
      <c r="A86" s="85"/>
      <c r="B86" s="88"/>
      <c r="C86" s="91"/>
      <c r="D86" s="91"/>
      <c r="E86" s="91"/>
      <c r="F86" s="34" t="s">
        <v>64</v>
      </c>
      <c r="G86" s="20" t="s">
        <v>25</v>
      </c>
      <c r="H86" s="22" t="s">
        <v>25</v>
      </c>
      <c r="I86" s="21" t="s">
        <v>25</v>
      </c>
      <c r="J86" s="21" t="s">
        <v>25</v>
      </c>
      <c r="K86" s="21" t="s">
        <v>25</v>
      </c>
      <c r="L86" s="21" t="s">
        <v>25</v>
      </c>
      <c r="M86" s="21" t="s">
        <v>25</v>
      </c>
      <c r="N86" s="44" t="s">
        <v>25</v>
      </c>
      <c r="O86" s="44" t="s">
        <v>25</v>
      </c>
      <c r="P86" s="94"/>
      <c r="Q86" s="94"/>
      <c r="R86" s="94"/>
      <c r="S86" s="94"/>
      <c r="T86" s="94"/>
      <c r="U86" s="94"/>
      <c r="V86" s="94"/>
      <c r="W86" s="94"/>
      <c r="X86" s="94"/>
      <c r="Y86" s="194"/>
      <c r="Z86" s="94"/>
    </row>
    <row r="87" spans="1:26" ht="56.25" x14ac:dyDescent="0.25">
      <c r="A87" s="85"/>
      <c r="B87" s="88"/>
      <c r="C87" s="91"/>
      <c r="D87" s="91"/>
      <c r="E87" s="91"/>
      <c r="F87" s="34" t="s">
        <v>63</v>
      </c>
      <c r="G87" s="20" t="s">
        <v>25</v>
      </c>
      <c r="H87" s="22" t="s">
        <v>25</v>
      </c>
      <c r="I87" s="21" t="s">
        <v>25</v>
      </c>
      <c r="J87" s="21" t="s">
        <v>25</v>
      </c>
      <c r="K87" s="21" t="s">
        <v>25</v>
      </c>
      <c r="L87" s="21" t="s">
        <v>25</v>
      </c>
      <c r="M87" s="21" t="s">
        <v>25</v>
      </c>
      <c r="N87" s="44" t="s">
        <v>25</v>
      </c>
      <c r="O87" s="44" t="s">
        <v>25</v>
      </c>
      <c r="P87" s="94"/>
      <c r="Q87" s="94"/>
      <c r="R87" s="94"/>
      <c r="S87" s="94"/>
      <c r="T87" s="94"/>
      <c r="U87" s="94"/>
      <c r="V87" s="94"/>
      <c r="W87" s="94"/>
      <c r="X87" s="94"/>
      <c r="Y87" s="194"/>
      <c r="Z87" s="94"/>
    </row>
    <row r="88" spans="1:26" ht="37.5" x14ac:dyDescent="0.25">
      <c r="A88" s="85"/>
      <c r="B88" s="89"/>
      <c r="C88" s="92"/>
      <c r="D88" s="92"/>
      <c r="E88" s="92"/>
      <c r="F88" s="34" t="s">
        <v>65</v>
      </c>
      <c r="G88" s="26" t="s">
        <v>25</v>
      </c>
      <c r="H88" s="27" t="s">
        <v>25</v>
      </c>
      <c r="I88" s="28" t="s">
        <v>25</v>
      </c>
      <c r="J88" s="28" t="s">
        <v>25</v>
      </c>
      <c r="K88" s="28" t="s">
        <v>25</v>
      </c>
      <c r="L88" s="28" t="s">
        <v>25</v>
      </c>
      <c r="M88" s="28" t="s">
        <v>25</v>
      </c>
      <c r="N88" s="69" t="s">
        <v>25</v>
      </c>
      <c r="O88" s="69" t="s">
        <v>25</v>
      </c>
      <c r="P88" s="94"/>
      <c r="Q88" s="94"/>
      <c r="R88" s="94"/>
      <c r="S88" s="94"/>
      <c r="T88" s="94"/>
      <c r="U88" s="94"/>
      <c r="V88" s="94"/>
      <c r="W88" s="94"/>
      <c r="X88" s="94"/>
      <c r="Y88" s="194"/>
      <c r="Z88" s="94"/>
    </row>
    <row r="89" spans="1:26" x14ac:dyDescent="0.25">
      <c r="A89" s="85"/>
      <c r="B89" s="87" t="s">
        <v>66</v>
      </c>
      <c r="C89" s="90"/>
      <c r="D89" s="90"/>
      <c r="E89" s="90"/>
      <c r="F89" s="37" t="s">
        <v>11</v>
      </c>
      <c r="G89" s="20">
        <f>G90</f>
        <v>1475000</v>
      </c>
      <c r="H89" s="22">
        <f>H105</f>
        <v>1475000</v>
      </c>
      <c r="I89" s="21">
        <f t="shared" ref="I89:N89" si="40">I105</f>
        <v>0</v>
      </c>
      <c r="J89" s="21">
        <f t="shared" si="40"/>
        <v>0</v>
      </c>
      <c r="K89" s="21">
        <f t="shared" si="40"/>
        <v>0</v>
      </c>
      <c r="L89" s="21">
        <f t="shared" si="40"/>
        <v>0</v>
      </c>
      <c r="M89" s="21">
        <f t="shared" si="40"/>
        <v>0</v>
      </c>
      <c r="N89" s="21">
        <f t="shared" si="40"/>
        <v>0</v>
      </c>
      <c r="O89" s="21">
        <f t="shared" ref="O89" si="41">O105</f>
        <v>0</v>
      </c>
      <c r="P89" s="94"/>
      <c r="Q89" s="94"/>
      <c r="R89" s="94"/>
      <c r="S89" s="94"/>
      <c r="T89" s="94"/>
      <c r="U89" s="94"/>
      <c r="V89" s="94"/>
      <c r="W89" s="94"/>
      <c r="X89" s="94"/>
      <c r="Y89" s="194"/>
      <c r="Z89" s="94"/>
    </row>
    <row r="90" spans="1:26" ht="66.75" customHeight="1" x14ac:dyDescent="0.25">
      <c r="A90" s="85"/>
      <c r="B90" s="88"/>
      <c r="C90" s="91"/>
      <c r="D90" s="91"/>
      <c r="E90" s="91"/>
      <c r="F90" s="37" t="s">
        <v>26</v>
      </c>
      <c r="G90" s="20">
        <f>G106</f>
        <v>1475000</v>
      </c>
      <c r="H90" s="22">
        <f>H106</f>
        <v>1475000</v>
      </c>
      <c r="I90" s="21">
        <f t="shared" ref="I90:N90" si="42">I106</f>
        <v>0</v>
      </c>
      <c r="J90" s="21">
        <f t="shared" si="42"/>
        <v>0</v>
      </c>
      <c r="K90" s="21">
        <f t="shared" si="42"/>
        <v>0</v>
      </c>
      <c r="L90" s="21">
        <f t="shared" si="42"/>
        <v>0</v>
      </c>
      <c r="M90" s="21">
        <f t="shared" si="42"/>
        <v>0</v>
      </c>
      <c r="N90" s="21">
        <f t="shared" si="42"/>
        <v>0</v>
      </c>
      <c r="O90" s="21">
        <f t="shared" ref="O90" si="43">O106</f>
        <v>0</v>
      </c>
      <c r="P90" s="94"/>
      <c r="Q90" s="94"/>
      <c r="R90" s="94"/>
      <c r="S90" s="94"/>
      <c r="T90" s="94"/>
      <c r="U90" s="94"/>
      <c r="V90" s="94"/>
      <c r="W90" s="94"/>
      <c r="X90" s="94"/>
      <c r="Y90" s="194"/>
      <c r="Z90" s="94"/>
    </row>
    <row r="91" spans="1:26" ht="44.25" customHeight="1" x14ac:dyDescent="0.25">
      <c r="A91" s="85"/>
      <c r="B91" s="88"/>
      <c r="C91" s="91"/>
      <c r="D91" s="91"/>
      <c r="E91" s="91"/>
      <c r="F91" s="37" t="s">
        <v>27</v>
      </c>
      <c r="G91" s="20" t="s">
        <v>25</v>
      </c>
      <c r="H91" s="20" t="s">
        <v>25</v>
      </c>
      <c r="I91" s="21" t="s">
        <v>25</v>
      </c>
      <c r="J91" s="21" t="s">
        <v>25</v>
      </c>
      <c r="K91" s="21" t="s">
        <v>25</v>
      </c>
      <c r="L91" s="21" t="s">
        <v>25</v>
      </c>
      <c r="M91" s="21" t="s">
        <v>25</v>
      </c>
      <c r="N91" s="21" t="s">
        <v>25</v>
      </c>
      <c r="O91" s="21" t="s">
        <v>25</v>
      </c>
      <c r="P91" s="94"/>
      <c r="Q91" s="94"/>
      <c r="R91" s="94"/>
      <c r="S91" s="94"/>
      <c r="T91" s="94"/>
      <c r="U91" s="94"/>
      <c r="V91" s="94"/>
      <c r="W91" s="94"/>
      <c r="X91" s="94"/>
      <c r="Y91" s="194"/>
      <c r="Z91" s="94"/>
    </row>
    <row r="92" spans="1:26" ht="56.25" x14ac:dyDescent="0.25">
      <c r="A92" s="85"/>
      <c r="B92" s="88"/>
      <c r="C92" s="91"/>
      <c r="D92" s="91"/>
      <c r="E92" s="91"/>
      <c r="F92" s="34" t="s">
        <v>62</v>
      </c>
      <c r="G92" s="20" t="s">
        <v>25</v>
      </c>
      <c r="H92" s="22" t="s">
        <v>25</v>
      </c>
      <c r="I92" s="21" t="s">
        <v>25</v>
      </c>
      <c r="J92" s="21" t="s">
        <v>25</v>
      </c>
      <c r="K92" s="21" t="s">
        <v>25</v>
      </c>
      <c r="L92" s="21" t="s">
        <v>25</v>
      </c>
      <c r="M92" s="21" t="s">
        <v>25</v>
      </c>
      <c r="N92" s="44" t="s">
        <v>25</v>
      </c>
      <c r="O92" s="44" t="s">
        <v>25</v>
      </c>
      <c r="P92" s="94"/>
      <c r="Q92" s="94"/>
      <c r="R92" s="94"/>
      <c r="S92" s="94"/>
      <c r="T92" s="94"/>
      <c r="U92" s="94"/>
      <c r="V92" s="94"/>
      <c r="W92" s="94"/>
      <c r="X92" s="94"/>
      <c r="Y92" s="194"/>
      <c r="Z92" s="94"/>
    </row>
    <row r="93" spans="1:26" ht="37.5" x14ac:dyDescent="0.25">
      <c r="A93" s="85"/>
      <c r="B93" s="88"/>
      <c r="C93" s="91"/>
      <c r="D93" s="91"/>
      <c r="E93" s="91"/>
      <c r="F93" s="34" t="s">
        <v>143</v>
      </c>
      <c r="G93" s="20" t="s">
        <v>25</v>
      </c>
      <c r="H93" s="22" t="s">
        <v>25</v>
      </c>
      <c r="I93" s="21" t="s">
        <v>25</v>
      </c>
      <c r="J93" s="21" t="s">
        <v>25</v>
      </c>
      <c r="K93" s="21" t="s">
        <v>25</v>
      </c>
      <c r="L93" s="21" t="s">
        <v>25</v>
      </c>
      <c r="M93" s="21" t="s">
        <v>25</v>
      </c>
      <c r="N93" s="44" t="s">
        <v>25</v>
      </c>
      <c r="O93" s="44" t="s">
        <v>25</v>
      </c>
      <c r="P93" s="94"/>
      <c r="Q93" s="94"/>
      <c r="R93" s="94"/>
      <c r="S93" s="94"/>
      <c r="T93" s="94"/>
      <c r="U93" s="94"/>
      <c r="V93" s="94"/>
      <c r="W93" s="94"/>
      <c r="X93" s="94"/>
      <c r="Y93" s="194"/>
      <c r="Z93" s="94"/>
    </row>
    <row r="94" spans="1:26" ht="37.5" x14ac:dyDescent="0.25">
      <c r="A94" s="85"/>
      <c r="B94" s="88"/>
      <c r="C94" s="91"/>
      <c r="D94" s="91"/>
      <c r="E94" s="91"/>
      <c r="F94" s="34" t="s">
        <v>64</v>
      </c>
      <c r="G94" s="20" t="s">
        <v>25</v>
      </c>
      <c r="H94" s="22" t="s">
        <v>25</v>
      </c>
      <c r="I94" s="21" t="s">
        <v>25</v>
      </c>
      <c r="J94" s="21" t="s">
        <v>25</v>
      </c>
      <c r="K94" s="21" t="s">
        <v>25</v>
      </c>
      <c r="L94" s="21" t="s">
        <v>25</v>
      </c>
      <c r="M94" s="21" t="s">
        <v>25</v>
      </c>
      <c r="N94" s="44" t="s">
        <v>25</v>
      </c>
      <c r="O94" s="44" t="s">
        <v>25</v>
      </c>
      <c r="P94" s="94"/>
      <c r="Q94" s="94"/>
      <c r="R94" s="94"/>
      <c r="S94" s="94"/>
      <c r="T94" s="94"/>
      <c r="U94" s="94"/>
      <c r="V94" s="94"/>
      <c r="W94" s="94"/>
      <c r="X94" s="94"/>
      <c r="Y94" s="194"/>
      <c r="Z94" s="94"/>
    </row>
    <row r="95" spans="1:26" ht="56.25" x14ac:dyDescent="0.25">
      <c r="A95" s="85"/>
      <c r="B95" s="88"/>
      <c r="C95" s="91"/>
      <c r="D95" s="91"/>
      <c r="E95" s="91"/>
      <c r="F95" s="34" t="s">
        <v>63</v>
      </c>
      <c r="G95" s="20" t="s">
        <v>25</v>
      </c>
      <c r="H95" s="22" t="s">
        <v>25</v>
      </c>
      <c r="I95" s="21" t="s">
        <v>25</v>
      </c>
      <c r="J95" s="21" t="s">
        <v>25</v>
      </c>
      <c r="K95" s="21" t="s">
        <v>25</v>
      </c>
      <c r="L95" s="21" t="s">
        <v>25</v>
      </c>
      <c r="M95" s="21" t="s">
        <v>25</v>
      </c>
      <c r="N95" s="44" t="s">
        <v>25</v>
      </c>
      <c r="O95" s="44" t="s">
        <v>25</v>
      </c>
      <c r="P95" s="94"/>
      <c r="Q95" s="94"/>
      <c r="R95" s="94"/>
      <c r="S95" s="94"/>
      <c r="T95" s="94"/>
      <c r="U95" s="94"/>
      <c r="V95" s="94"/>
      <c r="W95" s="94"/>
      <c r="X95" s="94"/>
      <c r="Y95" s="194"/>
      <c r="Z95" s="94"/>
    </row>
    <row r="96" spans="1:26" ht="37.5" x14ac:dyDescent="0.25">
      <c r="A96" s="86"/>
      <c r="B96" s="89"/>
      <c r="C96" s="92"/>
      <c r="D96" s="92"/>
      <c r="E96" s="92"/>
      <c r="F96" s="34" t="s">
        <v>65</v>
      </c>
      <c r="G96" s="26" t="s">
        <v>25</v>
      </c>
      <c r="H96" s="27" t="s">
        <v>25</v>
      </c>
      <c r="I96" s="28" t="s">
        <v>25</v>
      </c>
      <c r="J96" s="28" t="s">
        <v>25</v>
      </c>
      <c r="K96" s="28" t="s">
        <v>25</v>
      </c>
      <c r="L96" s="28" t="s">
        <v>25</v>
      </c>
      <c r="M96" s="28" t="s">
        <v>25</v>
      </c>
      <c r="N96" s="69" t="s">
        <v>25</v>
      </c>
      <c r="O96" s="69" t="s">
        <v>25</v>
      </c>
      <c r="P96" s="95"/>
      <c r="Q96" s="95"/>
      <c r="R96" s="95"/>
      <c r="S96" s="95"/>
      <c r="T96" s="95"/>
      <c r="U96" s="95"/>
      <c r="V96" s="95"/>
      <c r="W96" s="95"/>
      <c r="X96" s="95"/>
      <c r="Y96" s="195"/>
      <c r="Z96" s="95"/>
    </row>
    <row r="97" spans="1:26" ht="18.75" customHeight="1" x14ac:dyDescent="0.25">
      <c r="A97" s="84" t="s">
        <v>12</v>
      </c>
      <c r="B97" s="87" t="s">
        <v>55</v>
      </c>
      <c r="C97" s="90" t="s">
        <v>9</v>
      </c>
      <c r="D97" s="90" t="s">
        <v>154</v>
      </c>
      <c r="E97" s="90" t="s">
        <v>43</v>
      </c>
      <c r="F97" s="19" t="s">
        <v>11</v>
      </c>
      <c r="G97" s="20">
        <f>G98</f>
        <v>1475000</v>
      </c>
      <c r="H97" s="22">
        <f>H113+H129</f>
        <v>1475000</v>
      </c>
      <c r="I97" s="21">
        <f t="shared" ref="I97:N98" si="44">I113+I129</f>
        <v>0</v>
      </c>
      <c r="J97" s="21">
        <f t="shared" si="44"/>
        <v>0</v>
      </c>
      <c r="K97" s="21">
        <f t="shared" si="44"/>
        <v>0</v>
      </c>
      <c r="L97" s="21">
        <f t="shared" si="44"/>
        <v>0</v>
      </c>
      <c r="M97" s="21">
        <f t="shared" si="44"/>
        <v>0</v>
      </c>
      <c r="N97" s="21">
        <f t="shared" si="44"/>
        <v>0</v>
      </c>
      <c r="O97" s="21">
        <f t="shared" ref="O97" si="45">O113+O129</f>
        <v>0</v>
      </c>
      <c r="P97" s="93" t="s">
        <v>10</v>
      </c>
      <c r="Q97" s="93" t="s">
        <v>10</v>
      </c>
      <c r="R97" s="93" t="s">
        <v>10</v>
      </c>
      <c r="S97" s="93" t="s">
        <v>10</v>
      </c>
      <c r="T97" s="93" t="s">
        <v>10</v>
      </c>
      <c r="U97" s="93" t="s">
        <v>10</v>
      </c>
      <c r="V97" s="93" t="s">
        <v>10</v>
      </c>
      <c r="W97" s="93" t="s">
        <v>10</v>
      </c>
      <c r="X97" s="93" t="s">
        <v>10</v>
      </c>
      <c r="Y97" s="193" t="s">
        <v>10</v>
      </c>
      <c r="Z97" s="93"/>
    </row>
    <row r="98" spans="1:26" ht="37.5" x14ac:dyDescent="0.25">
      <c r="A98" s="85"/>
      <c r="B98" s="88"/>
      <c r="C98" s="91"/>
      <c r="D98" s="91"/>
      <c r="E98" s="91"/>
      <c r="F98" s="25" t="s">
        <v>26</v>
      </c>
      <c r="G98" s="26">
        <f>G114+G130</f>
        <v>1475000</v>
      </c>
      <c r="H98" s="27">
        <f>H114+H130</f>
        <v>1475000</v>
      </c>
      <c r="I98" s="28">
        <f t="shared" si="44"/>
        <v>0</v>
      </c>
      <c r="J98" s="28">
        <f t="shared" si="44"/>
        <v>0</v>
      </c>
      <c r="K98" s="28">
        <f t="shared" si="44"/>
        <v>0</v>
      </c>
      <c r="L98" s="28">
        <f t="shared" si="44"/>
        <v>0</v>
      </c>
      <c r="M98" s="28">
        <f t="shared" si="44"/>
        <v>0</v>
      </c>
      <c r="N98" s="28">
        <f t="shared" si="44"/>
        <v>0</v>
      </c>
      <c r="O98" s="28">
        <f t="shared" ref="O98" si="46">O114+O130</f>
        <v>0</v>
      </c>
      <c r="P98" s="94"/>
      <c r="Q98" s="94"/>
      <c r="R98" s="94"/>
      <c r="S98" s="94"/>
      <c r="T98" s="94"/>
      <c r="U98" s="94"/>
      <c r="V98" s="94"/>
      <c r="W98" s="94"/>
      <c r="X98" s="94"/>
      <c r="Y98" s="194"/>
      <c r="Z98" s="94"/>
    </row>
    <row r="99" spans="1:26" ht="37.5" x14ac:dyDescent="0.25">
      <c r="A99" s="85"/>
      <c r="B99" s="88"/>
      <c r="C99" s="91"/>
      <c r="D99" s="91"/>
      <c r="E99" s="91"/>
      <c r="F99" s="25" t="s">
        <v>27</v>
      </c>
      <c r="G99" s="20" t="s">
        <v>25</v>
      </c>
      <c r="H99" s="20" t="s">
        <v>25</v>
      </c>
      <c r="I99" s="21" t="s">
        <v>25</v>
      </c>
      <c r="J99" s="21" t="s">
        <v>25</v>
      </c>
      <c r="K99" s="21" t="s">
        <v>25</v>
      </c>
      <c r="L99" s="21" t="s">
        <v>25</v>
      </c>
      <c r="M99" s="21" t="s">
        <v>25</v>
      </c>
      <c r="N99" s="21" t="s">
        <v>25</v>
      </c>
      <c r="O99" s="21" t="s">
        <v>25</v>
      </c>
      <c r="P99" s="94"/>
      <c r="Q99" s="94"/>
      <c r="R99" s="94"/>
      <c r="S99" s="94"/>
      <c r="T99" s="94"/>
      <c r="U99" s="94"/>
      <c r="V99" s="94"/>
      <c r="W99" s="94"/>
      <c r="X99" s="94"/>
      <c r="Y99" s="194"/>
      <c r="Z99" s="94"/>
    </row>
    <row r="100" spans="1:26" ht="56.25" x14ac:dyDescent="0.25">
      <c r="A100" s="85"/>
      <c r="B100" s="88"/>
      <c r="C100" s="91"/>
      <c r="D100" s="91"/>
      <c r="E100" s="91"/>
      <c r="F100" s="34" t="s">
        <v>62</v>
      </c>
      <c r="G100" s="20" t="s">
        <v>25</v>
      </c>
      <c r="H100" s="20" t="s">
        <v>25</v>
      </c>
      <c r="I100" s="21" t="s">
        <v>25</v>
      </c>
      <c r="J100" s="21" t="s">
        <v>25</v>
      </c>
      <c r="K100" s="21" t="s">
        <v>25</v>
      </c>
      <c r="L100" s="21" t="s">
        <v>25</v>
      </c>
      <c r="M100" s="21" t="s">
        <v>25</v>
      </c>
      <c r="N100" s="21" t="s">
        <v>25</v>
      </c>
      <c r="O100" s="21" t="s">
        <v>25</v>
      </c>
      <c r="P100" s="39"/>
      <c r="Q100" s="39"/>
      <c r="R100" s="39"/>
      <c r="S100" s="39"/>
      <c r="T100" s="39"/>
      <c r="U100" s="39"/>
      <c r="V100" s="39"/>
      <c r="W100" s="39"/>
      <c r="X100" s="39"/>
      <c r="Y100" s="198"/>
      <c r="Z100" s="94"/>
    </row>
    <row r="101" spans="1:26" ht="37.5" x14ac:dyDescent="0.25">
      <c r="A101" s="85"/>
      <c r="B101" s="88"/>
      <c r="C101" s="91"/>
      <c r="D101" s="91"/>
      <c r="E101" s="91"/>
      <c r="F101" s="34" t="s">
        <v>143</v>
      </c>
      <c r="G101" s="20" t="s">
        <v>25</v>
      </c>
      <c r="H101" s="22" t="s">
        <v>25</v>
      </c>
      <c r="I101" s="21" t="s">
        <v>25</v>
      </c>
      <c r="J101" s="21" t="s">
        <v>25</v>
      </c>
      <c r="K101" s="21" t="s">
        <v>25</v>
      </c>
      <c r="L101" s="21" t="s">
        <v>25</v>
      </c>
      <c r="M101" s="21" t="s">
        <v>25</v>
      </c>
      <c r="N101" s="44" t="s">
        <v>25</v>
      </c>
      <c r="O101" s="44" t="s">
        <v>25</v>
      </c>
      <c r="P101" s="39"/>
      <c r="Q101" s="39"/>
      <c r="R101" s="39"/>
      <c r="S101" s="39"/>
      <c r="T101" s="39"/>
      <c r="U101" s="39"/>
      <c r="V101" s="39"/>
      <c r="W101" s="39"/>
      <c r="X101" s="39"/>
      <c r="Y101" s="198"/>
      <c r="Z101" s="94"/>
    </row>
    <row r="102" spans="1:26" ht="37.5" x14ac:dyDescent="0.25">
      <c r="A102" s="85"/>
      <c r="B102" s="88"/>
      <c r="C102" s="91"/>
      <c r="D102" s="91"/>
      <c r="E102" s="91"/>
      <c r="F102" s="34" t="s">
        <v>64</v>
      </c>
      <c r="G102" s="20" t="s">
        <v>25</v>
      </c>
      <c r="H102" s="22" t="s">
        <v>25</v>
      </c>
      <c r="I102" s="21" t="s">
        <v>25</v>
      </c>
      <c r="J102" s="21" t="s">
        <v>25</v>
      </c>
      <c r="K102" s="21" t="s">
        <v>25</v>
      </c>
      <c r="L102" s="21" t="s">
        <v>25</v>
      </c>
      <c r="M102" s="21" t="s">
        <v>25</v>
      </c>
      <c r="N102" s="44" t="s">
        <v>25</v>
      </c>
      <c r="O102" s="44" t="s">
        <v>25</v>
      </c>
      <c r="P102" s="39"/>
      <c r="Q102" s="39"/>
      <c r="R102" s="39"/>
      <c r="S102" s="39"/>
      <c r="T102" s="39"/>
      <c r="U102" s="39"/>
      <c r="V102" s="39"/>
      <c r="W102" s="39"/>
      <c r="X102" s="39"/>
      <c r="Y102" s="198"/>
      <c r="Z102" s="94"/>
    </row>
    <row r="103" spans="1:26" ht="56.25" x14ac:dyDescent="0.25">
      <c r="A103" s="85"/>
      <c r="B103" s="88"/>
      <c r="C103" s="91"/>
      <c r="D103" s="91"/>
      <c r="E103" s="91"/>
      <c r="F103" s="34" t="s">
        <v>63</v>
      </c>
      <c r="G103" s="20" t="s">
        <v>25</v>
      </c>
      <c r="H103" s="22" t="s">
        <v>25</v>
      </c>
      <c r="I103" s="21" t="s">
        <v>25</v>
      </c>
      <c r="J103" s="21" t="s">
        <v>25</v>
      </c>
      <c r="K103" s="21" t="s">
        <v>25</v>
      </c>
      <c r="L103" s="21" t="s">
        <v>25</v>
      </c>
      <c r="M103" s="21" t="s">
        <v>25</v>
      </c>
      <c r="N103" s="44" t="s">
        <v>25</v>
      </c>
      <c r="O103" s="44" t="s">
        <v>25</v>
      </c>
      <c r="P103" s="39"/>
      <c r="Q103" s="39"/>
      <c r="R103" s="39"/>
      <c r="S103" s="39"/>
      <c r="T103" s="39"/>
      <c r="U103" s="39"/>
      <c r="V103" s="39"/>
      <c r="W103" s="39"/>
      <c r="X103" s="39"/>
      <c r="Y103" s="198"/>
      <c r="Z103" s="94"/>
    </row>
    <row r="104" spans="1:26" ht="37.5" x14ac:dyDescent="0.25">
      <c r="A104" s="86"/>
      <c r="B104" s="89"/>
      <c r="C104" s="92"/>
      <c r="D104" s="92"/>
      <c r="E104" s="92"/>
      <c r="F104" s="34" t="s">
        <v>65</v>
      </c>
      <c r="G104" s="26" t="s">
        <v>25</v>
      </c>
      <c r="H104" s="27" t="s">
        <v>25</v>
      </c>
      <c r="I104" s="28" t="s">
        <v>25</v>
      </c>
      <c r="J104" s="28" t="s">
        <v>25</v>
      </c>
      <c r="K104" s="28" t="s">
        <v>25</v>
      </c>
      <c r="L104" s="28" t="s">
        <v>25</v>
      </c>
      <c r="M104" s="28" t="s">
        <v>25</v>
      </c>
      <c r="N104" s="69" t="s">
        <v>25</v>
      </c>
      <c r="O104" s="69" t="s">
        <v>25</v>
      </c>
      <c r="P104" s="39"/>
      <c r="Q104" s="39"/>
      <c r="R104" s="39"/>
      <c r="S104" s="39"/>
      <c r="T104" s="39"/>
      <c r="U104" s="39"/>
      <c r="V104" s="39"/>
      <c r="W104" s="39"/>
      <c r="X104" s="39"/>
      <c r="Y104" s="198"/>
      <c r="Z104" s="94"/>
    </row>
    <row r="105" spans="1:26" ht="20.25" customHeight="1" x14ac:dyDescent="0.25">
      <c r="A105" s="84"/>
      <c r="B105" s="87" t="s">
        <v>66</v>
      </c>
      <c r="C105" s="90"/>
      <c r="D105" s="90"/>
      <c r="E105" s="90"/>
      <c r="F105" s="37" t="s">
        <v>11</v>
      </c>
      <c r="G105" s="20">
        <f>H105+I105+J105+K105+L105+M105+N105</f>
        <v>1475000</v>
      </c>
      <c r="H105" s="22">
        <f>H121+H137</f>
        <v>1475000</v>
      </c>
      <c r="I105" s="21">
        <f t="shared" ref="I105:N105" si="47">I121+I137</f>
        <v>0</v>
      </c>
      <c r="J105" s="21">
        <f t="shared" si="47"/>
        <v>0</v>
      </c>
      <c r="K105" s="21">
        <f t="shared" si="47"/>
        <v>0</v>
      </c>
      <c r="L105" s="21">
        <f>L121+L137</f>
        <v>0</v>
      </c>
      <c r="M105" s="21">
        <f t="shared" si="47"/>
        <v>0</v>
      </c>
      <c r="N105" s="21">
        <f t="shared" si="47"/>
        <v>0</v>
      </c>
      <c r="O105" s="21">
        <f t="shared" ref="O105" si="48">O121+O137</f>
        <v>0</v>
      </c>
      <c r="P105" s="39"/>
      <c r="Q105" s="39"/>
      <c r="R105" s="39"/>
      <c r="S105" s="39"/>
      <c r="T105" s="39"/>
      <c r="U105" s="39"/>
      <c r="V105" s="39"/>
      <c r="W105" s="39"/>
      <c r="X105" s="39"/>
      <c r="Y105" s="198"/>
      <c r="Z105" s="94"/>
    </row>
    <row r="106" spans="1:26" ht="37.5" x14ac:dyDescent="0.25">
      <c r="A106" s="85"/>
      <c r="B106" s="88"/>
      <c r="C106" s="91"/>
      <c r="D106" s="91"/>
      <c r="E106" s="91"/>
      <c r="F106" s="37" t="s">
        <v>26</v>
      </c>
      <c r="G106" s="20">
        <f>SUM(H106:N106)</f>
        <v>1475000</v>
      </c>
      <c r="H106" s="22">
        <f>H122+H138</f>
        <v>1475000</v>
      </c>
      <c r="I106" s="21">
        <f t="shared" ref="I106:N106" si="49">I122+I138</f>
        <v>0</v>
      </c>
      <c r="J106" s="21">
        <f>J122+J138</f>
        <v>0</v>
      </c>
      <c r="K106" s="21">
        <f t="shared" si="49"/>
        <v>0</v>
      </c>
      <c r="L106" s="21">
        <f t="shared" si="49"/>
        <v>0</v>
      </c>
      <c r="M106" s="21">
        <f t="shared" si="49"/>
        <v>0</v>
      </c>
      <c r="N106" s="21">
        <f t="shared" si="49"/>
        <v>0</v>
      </c>
      <c r="O106" s="21">
        <f t="shared" ref="O106" si="50">O122+O138</f>
        <v>0</v>
      </c>
      <c r="P106" s="39"/>
      <c r="Q106" s="39"/>
      <c r="R106" s="39"/>
      <c r="S106" s="39"/>
      <c r="T106" s="39"/>
      <c r="U106" s="39"/>
      <c r="V106" s="39"/>
      <c r="W106" s="39"/>
      <c r="X106" s="39"/>
      <c r="Y106" s="198"/>
      <c r="Z106" s="94"/>
    </row>
    <row r="107" spans="1:26" ht="37.5" x14ac:dyDescent="0.25">
      <c r="A107" s="85"/>
      <c r="B107" s="88"/>
      <c r="C107" s="91"/>
      <c r="D107" s="91"/>
      <c r="E107" s="91"/>
      <c r="F107" s="37" t="s">
        <v>27</v>
      </c>
      <c r="G107" s="20" t="s">
        <v>25</v>
      </c>
      <c r="H107" s="20" t="s">
        <v>25</v>
      </c>
      <c r="I107" s="21" t="s">
        <v>25</v>
      </c>
      <c r="J107" s="21" t="s">
        <v>25</v>
      </c>
      <c r="K107" s="21" t="s">
        <v>25</v>
      </c>
      <c r="L107" s="21" t="s">
        <v>25</v>
      </c>
      <c r="M107" s="21" t="s">
        <v>25</v>
      </c>
      <c r="N107" s="21" t="s">
        <v>25</v>
      </c>
      <c r="O107" s="21" t="s">
        <v>25</v>
      </c>
      <c r="P107" s="39"/>
      <c r="Q107" s="39"/>
      <c r="R107" s="39"/>
      <c r="S107" s="39"/>
      <c r="T107" s="39"/>
      <c r="U107" s="39"/>
      <c r="V107" s="39"/>
      <c r="W107" s="39"/>
      <c r="X107" s="39"/>
      <c r="Y107" s="198"/>
      <c r="Z107" s="94"/>
    </row>
    <row r="108" spans="1:26" ht="56.25" x14ac:dyDescent="0.25">
      <c r="A108" s="85"/>
      <c r="B108" s="88"/>
      <c r="C108" s="91"/>
      <c r="D108" s="91"/>
      <c r="E108" s="91"/>
      <c r="F108" s="34" t="s">
        <v>62</v>
      </c>
      <c r="G108" s="20" t="s">
        <v>25</v>
      </c>
      <c r="H108" s="22" t="s">
        <v>25</v>
      </c>
      <c r="I108" s="21" t="s">
        <v>25</v>
      </c>
      <c r="J108" s="21" t="s">
        <v>25</v>
      </c>
      <c r="K108" s="21" t="s">
        <v>25</v>
      </c>
      <c r="L108" s="21" t="s">
        <v>25</v>
      </c>
      <c r="M108" s="21" t="s">
        <v>25</v>
      </c>
      <c r="N108" s="44" t="s">
        <v>25</v>
      </c>
      <c r="O108" s="44" t="s">
        <v>25</v>
      </c>
      <c r="P108" s="39"/>
      <c r="Q108" s="39"/>
      <c r="R108" s="39"/>
      <c r="S108" s="39"/>
      <c r="T108" s="39"/>
      <c r="U108" s="39"/>
      <c r="V108" s="39"/>
      <c r="W108" s="39"/>
      <c r="X108" s="39"/>
      <c r="Y108" s="198"/>
      <c r="Z108" s="94"/>
    </row>
    <row r="109" spans="1:26" ht="37.5" x14ac:dyDescent="0.25">
      <c r="A109" s="85"/>
      <c r="B109" s="88"/>
      <c r="C109" s="91"/>
      <c r="D109" s="91"/>
      <c r="E109" s="91"/>
      <c r="F109" s="34" t="s">
        <v>143</v>
      </c>
      <c r="G109" s="20" t="s">
        <v>25</v>
      </c>
      <c r="H109" s="22" t="s">
        <v>25</v>
      </c>
      <c r="I109" s="21" t="s">
        <v>25</v>
      </c>
      <c r="J109" s="21" t="s">
        <v>25</v>
      </c>
      <c r="K109" s="21" t="s">
        <v>25</v>
      </c>
      <c r="L109" s="21" t="s">
        <v>25</v>
      </c>
      <c r="M109" s="21" t="s">
        <v>25</v>
      </c>
      <c r="N109" s="44" t="s">
        <v>25</v>
      </c>
      <c r="O109" s="44" t="s">
        <v>25</v>
      </c>
      <c r="P109" s="39"/>
      <c r="Q109" s="39"/>
      <c r="R109" s="39"/>
      <c r="S109" s="39"/>
      <c r="T109" s="39"/>
      <c r="U109" s="39"/>
      <c r="V109" s="39"/>
      <c r="W109" s="39"/>
      <c r="X109" s="39"/>
      <c r="Y109" s="198"/>
      <c r="Z109" s="94"/>
    </row>
    <row r="110" spans="1:26" ht="37.5" x14ac:dyDescent="0.25">
      <c r="A110" s="85"/>
      <c r="B110" s="88"/>
      <c r="C110" s="91"/>
      <c r="D110" s="91"/>
      <c r="E110" s="91"/>
      <c r="F110" s="34" t="s">
        <v>64</v>
      </c>
      <c r="G110" s="20" t="s">
        <v>25</v>
      </c>
      <c r="H110" s="22" t="s">
        <v>25</v>
      </c>
      <c r="I110" s="21" t="s">
        <v>25</v>
      </c>
      <c r="J110" s="21" t="s">
        <v>25</v>
      </c>
      <c r="K110" s="21" t="s">
        <v>25</v>
      </c>
      <c r="L110" s="21" t="s">
        <v>25</v>
      </c>
      <c r="M110" s="21" t="s">
        <v>25</v>
      </c>
      <c r="N110" s="44" t="s">
        <v>25</v>
      </c>
      <c r="O110" s="44" t="s">
        <v>25</v>
      </c>
      <c r="P110" s="39"/>
      <c r="Q110" s="39"/>
      <c r="R110" s="39"/>
      <c r="S110" s="39"/>
      <c r="T110" s="39"/>
      <c r="U110" s="39"/>
      <c r="V110" s="39"/>
      <c r="W110" s="39"/>
      <c r="X110" s="39"/>
      <c r="Y110" s="198"/>
      <c r="Z110" s="94"/>
    </row>
    <row r="111" spans="1:26" ht="56.25" x14ac:dyDescent="0.25">
      <c r="A111" s="85"/>
      <c r="B111" s="88"/>
      <c r="C111" s="91"/>
      <c r="D111" s="91"/>
      <c r="E111" s="91"/>
      <c r="F111" s="34" t="s">
        <v>63</v>
      </c>
      <c r="G111" s="20" t="s">
        <v>25</v>
      </c>
      <c r="H111" s="22" t="s">
        <v>25</v>
      </c>
      <c r="I111" s="21" t="s">
        <v>25</v>
      </c>
      <c r="J111" s="21" t="s">
        <v>25</v>
      </c>
      <c r="K111" s="21" t="s">
        <v>25</v>
      </c>
      <c r="L111" s="21" t="s">
        <v>25</v>
      </c>
      <c r="M111" s="21" t="s">
        <v>25</v>
      </c>
      <c r="N111" s="44" t="s">
        <v>25</v>
      </c>
      <c r="O111" s="44" t="s">
        <v>25</v>
      </c>
      <c r="P111" s="39"/>
      <c r="Q111" s="39"/>
      <c r="R111" s="39"/>
      <c r="S111" s="39"/>
      <c r="T111" s="39"/>
      <c r="U111" s="39"/>
      <c r="V111" s="39"/>
      <c r="W111" s="39"/>
      <c r="X111" s="39"/>
      <c r="Y111" s="198"/>
      <c r="Z111" s="94"/>
    </row>
    <row r="112" spans="1:26" ht="37.5" x14ac:dyDescent="0.25">
      <c r="A112" s="86"/>
      <c r="B112" s="89"/>
      <c r="C112" s="92"/>
      <c r="D112" s="92"/>
      <c r="E112" s="92"/>
      <c r="F112" s="34" t="s">
        <v>65</v>
      </c>
      <c r="G112" s="26" t="s">
        <v>25</v>
      </c>
      <c r="H112" s="27" t="s">
        <v>25</v>
      </c>
      <c r="I112" s="28" t="s">
        <v>25</v>
      </c>
      <c r="J112" s="28" t="s">
        <v>25</v>
      </c>
      <c r="K112" s="28" t="s">
        <v>25</v>
      </c>
      <c r="L112" s="28" t="s">
        <v>25</v>
      </c>
      <c r="M112" s="28" t="s">
        <v>25</v>
      </c>
      <c r="N112" s="69" t="s">
        <v>25</v>
      </c>
      <c r="O112" s="69" t="s">
        <v>25</v>
      </c>
      <c r="P112" s="31"/>
      <c r="Q112" s="31"/>
      <c r="R112" s="31"/>
      <c r="S112" s="31"/>
      <c r="T112" s="31"/>
      <c r="U112" s="31"/>
      <c r="V112" s="31"/>
      <c r="W112" s="31"/>
      <c r="X112" s="31"/>
      <c r="Y112" s="196"/>
      <c r="Z112" s="95"/>
    </row>
    <row r="113" spans="1:26" ht="18.75" customHeight="1" x14ac:dyDescent="0.25">
      <c r="A113" s="84" t="s">
        <v>16</v>
      </c>
      <c r="B113" s="87" t="s">
        <v>56</v>
      </c>
      <c r="C113" s="90" t="s">
        <v>9</v>
      </c>
      <c r="D113" s="90" t="s">
        <v>70</v>
      </c>
      <c r="E113" s="90" t="s">
        <v>43</v>
      </c>
      <c r="F113" s="29" t="s">
        <v>11</v>
      </c>
      <c r="G113" s="40">
        <v>0</v>
      </c>
      <c r="H113" s="40">
        <v>0</v>
      </c>
      <c r="I113" s="41">
        <f>I114</f>
        <v>0</v>
      </c>
      <c r="J113" s="41">
        <f t="shared" ref="J113:M113" si="51">J114</f>
        <v>0</v>
      </c>
      <c r="K113" s="41">
        <f t="shared" si="51"/>
        <v>0</v>
      </c>
      <c r="L113" s="41">
        <f t="shared" si="51"/>
        <v>0</v>
      </c>
      <c r="M113" s="41">
        <f t="shared" si="51"/>
        <v>0</v>
      </c>
      <c r="N113" s="41">
        <v>0</v>
      </c>
      <c r="O113" s="41">
        <v>0</v>
      </c>
      <c r="P113" s="90" t="s">
        <v>42</v>
      </c>
      <c r="Q113" s="90" t="s">
        <v>18</v>
      </c>
      <c r="R113" s="93">
        <f>SUM(S113:Y128)</f>
        <v>4</v>
      </c>
      <c r="S113" s="93">
        <v>4</v>
      </c>
      <c r="T113" s="93">
        <v>0</v>
      </c>
      <c r="U113" s="93">
        <v>0</v>
      </c>
      <c r="V113" s="93">
        <v>0</v>
      </c>
      <c r="W113" s="93">
        <v>0</v>
      </c>
      <c r="X113" s="93">
        <v>0</v>
      </c>
      <c r="Y113" s="193">
        <v>0</v>
      </c>
      <c r="Z113" s="93"/>
    </row>
    <row r="114" spans="1:26" ht="37.5" x14ac:dyDescent="0.25">
      <c r="A114" s="85"/>
      <c r="B114" s="88"/>
      <c r="C114" s="91"/>
      <c r="D114" s="91"/>
      <c r="E114" s="91"/>
      <c r="F114" s="29" t="s">
        <v>26</v>
      </c>
      <c r="G114" s="40">
        <v>0</v>
      </c>
      <c r="H114" s="40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  <c r="P114" s="91"/>
      <c r="Q114" s="91"/>
      <c r="R114" s="94"/>
      <c r="S114" s="94"/>
      <c r="T114" s="94"/>
      <c r="U114" s="94"/>
      <c r="V114" s="94"/>
      <c r="W114" s="94"/>
      <c r="X114" s="94"/>
      <c r="Y114" s="194"/>
      <c r="Z114" s="94"/>
    </row>
    <row r="115" spans="1:26" ht="37.5" x14ac:dyDescent="0.25">
      <c r="A115" s="85"/>
      <c r="B115" s="88"/>
      <c r="C115" s="91"/>
      <c r="D115" s="91"/>
      <c r="E115" s="91"/>
      <c r="F115" s="29" t="s">
        <v>27</v>
      </c>
      <c r="G115" s="20" t="s">
        <v>25</v>
      </c>
      <c r="H115" s="20" t="s">
        <v>25</v>
      </c>
      <c r="I115" s="21" t="s">
        <v>25</v>
      </c>
      <c r="J115" s="21" t="s">
        <v>25</v>
      </c>
      <c r="K115" s="21" t="s">
        <v>25</v>
      </c>
      <c r="L115" s="21" t="s">
        <v>25</v>
      </c>
      <c r="M115" s="21" t="s">
        <v>25</v>
      </c>
      <c r="N115" s="21" t="s">
        <v>25</v>
      </c>
      <c r="O115" s="21" t="s">
        <v>25</v>
      </c>
      <c r="P115" s="91"/>
      <c r="Q115" s="91"/>
      <c r="R115" s="94"/>
      <c r="S115" s="94"/>
      <c r="T115" s="94"/>
      <c r="U115" s="94"/>
      <c r="V115" s="94"/>
      <c r="W115" s="94"/>
      <c r="X115" s="94"/>
      <c r="Y115" s="194"/>
      <c r="Z115" s="94"/>
    </row>
    <row r="116" spans="1:26" ht="56.25" x14ac:dyDescent="0.25">
      <c r="A116" s="85"/>
      <c r="B116" s="88"/>
      <c r="C116" s="91"/>
      <c r="D116" s="91"/>
      <c r="E116" s="91"/>
      <c r="F116" s="34" t="s">
        <v>62</v>
      </c>
      <c r="G116" s="20" t="s">
        <v>25</v>
      </c>
      <c r="H116" s="20" t="s">
        <v>25</v>
      </c>
      <c r="I116" s="21" t="s">
        <v>25</v>
      </c>
      <c r="J116" s="21" t="s">
        <v>25</v>
      </c>
      <c r="K116" s="21" t="s">
        <v>25</v>
      </c>
      <c r="L116" s="21" t="s">
        <v>25</v>
      </c>
      <c r="M116" s="21" t="s">
        <v>25</v>
      </c>
      <c r="N116" s="21" t="s">
        <v>25</v>
      </c>
      <c r="O116" s="21" t="s">
        <v>25</v>
      </c>
      <c r="P116" s="91"/>
      <c r="Q116" s="91"/>
      <c r="R116" s="94"/>
      <c r="S116" s="94"/>
      <c r="T116" s="94"/>
      <c r="U116" s="94"/>
      <c r="V116" s="94"/>
      <c r="W116" s="94"/>
      <c r="X116" s="94"/>
      <c r="Y116" s="194"/>
      <c r="Z116" s="94"/>
    </row>
    <row r="117" spans="1:26" ht="37.5" x14ac:dyDescent="0.25">
      <c r="A117" s="85"/>
      <c r="B117" s="88"/>
      <c r="C117" s="91"/>
      <c r="D117" s="91"/>
      <c r="E117" s="91"/>
      <c r="F117" s="34" t="s">
        <v>143</v>
      </c>
      <c r="G117" s="20" t="s">
        <v>25</v>
      </c>
      <c r="H117" s="20" t="s">
        <v>25</v>
      </c>
      <c r="I117" s="21" t="s">
        <v>25</v>
      </c>
      <c r="J117" s="21" t="s">
        <v>25</v>
      </c>
      <c r="K117" s="21" t="s">
        <v>25</v>
      </c>
      <c r="L117" s="21" t="s">
        <v>25</v>
      </c>
      <c r="M117" s="21" t="s">
        <v>25</v>
      </c>
      <c r="N117" s="21" t="s">
        <v>25</v>
      </c>
      <c r="O117" s="21" t="s">
        <v>25</v>
      </c>
      <c r="P117" s="91"/>
      <c r="Q117" s="91"/>
      <c r="R117" s="94"/>
      <c r="S117" s="94"/>
      <c r="T117" s="94"/>
      <c r="U117" s="94"/>
      <c r="V117" s="94"/>
      <c r="W117" s="94"/>
      <c r="X117" s="94"/>
      <c r="Y117" s="194"/>
      <c r="Z117" s="94"/>
    </row>
    <row r="118" spans="1:26" ht="37.5" x14ac:dyDescent="0.25">
      <c r="A118" s="85"/>
      <c r="B118" s="88"/>
      <c r="C118" s="91"/>
      <c r="D118" s="91"/>
      <c r="E118" s="91"/>
      <c r="F118" s="34" t="s">
        <v>64</v>
      </c>
      <c r="G118" s="20" t="s">
        <v>25</v>
      </c>
      <c r="H118" s="22" t="s">
        <v>25</v>
      </c>
      <c r="I118" s="21" t="s">
        <v>25</v>
      </c>
      <c r="J118" s="21" t="s">
        <v>25</v>
      </c>
      <c r="K118" s="21" t="s">
        <v>25</v>
      </c>
      <c r="L118" s="21" t="s">
        <v>25</v>
      </c>
      <c r="M118" s="21" t="s">
        <v>25</v>
      </c>
      <c r="N118" s="44" t="s">
        <v>25</v>
      </c>
      <c r="O118" s="44" t="s">
        <v>25</v>
      </c>
      <c r="P118" s="91"/>
      <c r="Q118" s="91"/>
      <c r="R118" s="94"/>
      <c r="S118" s="94"/>
      <c r="T118" s="94"/>
      <c r="U118" s="94"/>
      <c r="V118" s="94"/>
      <c r="W118" s="94"/>
      <c r="X118" s="94"/>
      <c r="Y118" s="194"/>
      <c r="Z118" s="94"/>
    </row>
    <row r="119" spans="1:26" ht="56.25" x14ac:dyDescent="0.25">
      <c r="A119" s="85"/>
      <c r="B119" s="88"/>
      <c r="C119" s="91"/>
      <c r="D119" s="91"/>
      <c r="E119" s="91"/>
      <c r="F119" s="34" t="s">
        <v>63</v>
      </c>
      <c r="G119" s="20" t="s">
        <v>25</v>
      </c>
      <c r="H119" s="22" t="s">
        <v>25</v>
      </c>
      <c r="I119" s="21" t="s">
        <v>25</v>
      </c>
      <c r="J119" s="21" t="s">
        <v>25</v>
      </c>
      <c r="K119" s="21" t="s">
        <v>25</v>
      </c>
      <c r="L119" s="21" t="s">
        <v>25</v>
      </c>
      <c r="M119" s="21" t="s">
        <v>25</v>
      </c>
      <c r="N119" s="44" t="s">
        <v>25</v>
      </c>
      <c r="O119" s="44" t="s">
        <v>25</v>
      </c>
      <c r="P119" s="91"/>
      <c r="Q119" s="91"/>
      <c r="R119" s="94"/>
      <c r="S119" s="94"/>
      <c r="T119" s="94"/>
      <c r="U119" s="94"/>
      <c r="V119" s="94"/>
      <c r="W119" s="94"/>
      <c r="X119" s="94"/>
      <c r="Y119" s="194"/>
      <c r="Z119" s="94"/>
    </row>
    <row r="120" spans="1:26" ht="37.5" x14ac:dyDescent="0.25">
      <c r="A120" s="85"/>
      <c r="B120" s="89"/>
      <c r="C120" s="92"/>
      <c r="D120" s="92"/>
      <c r="E120" s="92"/>
      <c r="F120" s="34" t="s">
        <v>65</v>
      </c>
      <c r="G120" s="26" t="s">
        <v>25</v>
      </c>
      <c r="H120" s="27" t="s">
        <v>25</v>
      </c>
      <c r="I120" s="28" t="s">
        <v>25</v>
      </c>
      <c r="J120" s="28" t="s">
        <v>25</v>
      </c>
      <c r="K120" s="28" t="s">
        <v>25</v>
      </c>
      <c r="L120" s="28" t="s">
        <v>25</v>
      </c>
      <c r="M120" s="28" t="s">
        <v>25</v>
      </c>
      <c r="N120" s="69" t="s">
        <v>25</v>
      </c>
      <c r="O120" s="69" t="s">
        <v>25</v>
      </c>
      <c r="P120" s="91"/>
      <c r="Q120" s="91"/>
      <c r="R120" s="94"/>
      <c r="S120" s="94"/>
      <c r="T120" s="94"/>
      <c r="U120" s="94"/>
      <c r="V120" s="94"/>
      <c r="W120" s="94"/>
      <c r="X120" s="94"/>
      <c r="Y120" s="194"/>
      <c r="Z120" s="94"/>
    </row>
    <row r="121" spans="1:26" ht="20.25" customHeight="1" x14ac:dyDescent="0.25">
      <c r="A121" s="85"/>
      <c r="B121" s="87" t="s">
        <v>66</v>
      </c>
      <c r="C121" s="90"/>
      <c r="D121" s="90"/>
      <c r="E121" s="90"/>
      <c r="F121" s="37" t="s">
        <v>11</v>
      </c>
      <c r="G121" s="20">
        <f>G113</f>
        <v>0</v>
      </c>
      <c r="H121" s="20">
        <f t="shared" ref="H121:I121" si="52">H113</f>
        <v>0</v>
      </c>
      <c r="I121" s="21">
        <f t="shared" si="52"/>
        <v>0</v>
      </c>
      <c r="J121" s="21">
        <f t="shared" ref="J121:N122" si="53">J113</f>
        <v>0</v>
      </c>
      <c r="K121" s="21">
        <f t="shared" si="53"/>
        <v>0</v>
      </c>
      <c r="L121" s="21">
        <f t="shared" si="53"/>
        <v>0</v>
      </c>
      <c r="M121" s="21">
        <f t="shared" si="53"/>
        <v>0</v>
      </c>
      <c r="N121" s="21">
        <f t="shared" si="53"/>
        <v>0</v>
      </c>
      <c r="O121" s="21">
        <f t="shared" ref="O121" si="54">O113</f>
        <v>0</v>
      </c>
      <c r="P121" s="91"/>
      <c r="Q121" s="91"/>
      <c r="R121" s="94"/>
      <c r="S121" s="94"/>
      <c r="T121" s="94"/>
      <c r="U121" s="94"/>
      <c r="V121" s="94"/>
      <c r="W121" s="94"/>
      <c r="X121" s="94"/>
      <c r="Y121" s="194"/>
      <c r="Z121" s="94"/>
    </row>
    <row r="122" spans="1:26" ht="37.5" x14ac:dyDescent="0.25">
      <c r="A122" s="85"/>
      <c r="B122" s="88"/>
      <c r="C122" s="91"/>
      <c r="D122" s="91"/>
      <c r="E122" s="91"/>
      <c r="F122" s="37" t="s">
        <v>26</v>
      </c>
      <c r="G122" s="20">
        <f>G114</f>
        <v>0</v>
      </c>
      <c r="H122" s="20">
        <f t="shared" ref="H122:I122" si="55">H114</f>
        <v>0</v>
      </c>
      <c r="I122" s="21">
        <f t="shared" si="55"/>
        <v>0</v>
      </c>
      <c r="J122" s="21">
        <f>J114</f>
        <v>0</v>
      </c>
      <c r="K122" s="21">
        <f t="shared" si="53"/>
        <v>0</v>
      </c>
      <c r="L122" s="21">
        <f t="shared" si="53"/>
        <v>0</v>
      </c>
      <c r="M122" s="21">
        <f t="shared" si="53"/>
        <v>0</v>
      </c>
      <c r="N122" s="21">
        <f t="shared" si="53"/>
        <v>0</v>
      </c>
      <c r="O122" s="21">
        <f t="shared" ref="O122" si="56">O114</f>
        <v>0</v>
      </c>
      <c r="P122" s="91"/>
      <c r="Q122" s="91"/>
      <c r="R122" s="94"/>
      <c r="S122" s="94"/>
      <c r="T122" s="94"/>
      <c r="U122" s="94"/>
      <c r="V122" s="94"/>
      <c r="W122" s="94"/>
      <c r="X122" s="94"/>
      <c r="Y122" s="194"/>
      <c r="Z122" s="94"/>
    </row>
    <row r="123" spans="1:26" ht="37.5" x14ac:dyDescent="0.25">
      <c r="A123" s="85"/>
      <c r="B123" s="88"/>
      <c r="C123" s="91"/>
      <c r="D123" s="91"/>
      <c r="E123" s="91"/>
      <c r="F123" s="37" t="s">
        <v>27</v>
      </c>
      <c r="G123" s="20" t="s">
        <v>25</v>
      </c>
      <c r="H123" s="20" t="s">
        <v>25</v>
      </c>
      <c r="I123" s="21" t="s">
        <v>25</v>
      </c>
      <c r="J123" s="21" t="s">
        <v>25</v>
      </c>
      <c r="K123" s="21" t="s">
        <v>25</v>
      </c>
      <c r="L123" s="21" t="s">
        <v>25</v>
      </c>
      <c r="M123" s="21" t="s">
        <v>25</v>
      </c>
      <c r="N123" s="21" t="s">
        <v>25</v>
      </c>
      <c r="O123" s="21" t="s">
        <v>25</v>
      </c>
      <c r="P123" s="91"/>
      <c r="Q123" s="91"/>
      <c r="R123" s="94"/>
      <c r="S123" s="94"/>
      <c r="T123" s="94"/>
      <c r="U123" s="94"/>
      <c r="V123" s="94"/>
      <c r="W123" s="94"/>
      <c r="X123" s="94"/>
      <c r="Y123" s="194"/>
      <c r="Z123" s="94"/>
    </row>
    <row r="124" spans="1:26" ht="56.25" x14ac:dyDescent="0.25">
      <c r="A124" s="85"/>
      <c r="B124" s="88"/>
      <c r="C124" s="91"/>
      <c r="D124" s="91"/>
      <c r="E124" s="91"/>
      <c r="F124" s="34" t="s">
        <v>62</v>
      </c>
      <c r="G124" s="20" t="s">
        <v>25</v>
      </c>
      <c r="H124" s="22" t="s">
        <v>25</v>
      </c>
      <c r="I124" s="21" t="s">
        <v>25</v>
      </c>
      <c r="J124" s="21" t="s">
        <v>25</v>
      </c>
      <c r="K124" s="21" t="s">
        <v>25</v>
      </c>
      <c r="L124" s="21" t="s">
        <v>25</v>
      </c>
      <c r="M124" s="21" t="s">
        <v>25</v>
      </c>
      <c r="N124" s="44" t="s">
        <v>25</v>
      </c>
      <c r="O124" s="44" t="s">
        <v>25</v>
      </c>
      <c r="P124" s="91"/>
      <c r="Q124" s="91"/>
      <c r="R124" s="94"/>
      <c r="S124" s="94"/>
      <c r="T124" s="94"/>
      <c r="U124" s="94"/>
      <c r="V124" s="94"/>
      <c r="W124" s="94"/>
      <c r="X124" s="94"/>
      <c r="Y124" s="194"/>
      <c r="Z124" s="94"/>
    </row>
    <row r="125" spans="1:26" ht="37.5" x14ac:dyDescent="0.25">
      <c r="A125" s="85"/>
      <c r="B125" s="88"/>
      <c r="C125" s="91"/>
      <c r="D125" s="91"/>
      <c r="E125" s="91"/>
      <c r="F125" s="34" t="s">
        <v>143</v>
      </c>
      <c r="G125" s="20" t="s">
        <v>25</v>
      </c>
      <c r="H125" s="22" t="s">
        <v>25</v>
      </c>
      <c r="I125" s="21" t="s">
        <v>25</v>
      </c>
      <c r="J125" s="21" t="s">
        <v>25</v>
      </c>
      <c r="K125" s="21" t="s">
        <v>25</v>
      </c>
      <c r="L125" s="21" t="s">
        <v>25</v>
      </c>
      <c r="M125" s="21" t="s">
        <v>25</v>
      </c>
      <c r="N125" s="44" t="s">
        <v>25</v>
      </c>
      <c r="O125" s="44" t="s">
        <v>25</v>
      </c>
      <c r="P125" s="91"/>
      <c r="Q125" s="91"/>
      <c r="R125" s="94"/>
      <c r="S125" s="94"/>
      <c r="T125" s="94"/>
      <c r="U125" s="94"/>
      <c r="V125" s="94"/>
      <c r="W125" s="94"/>
      <c r="X125" s="94"/>
      <c r="Y125" s="194"/>
      <c r="Z125" s="94"/>
    </row>
    <row r="126" spans="1:26" ht="37.5" x14ac:dyDescent="0.25">
      <c r="A126" s="85"/>
      <c r="B126" s="88"/>
      <c r="C126" s="91"/>
      <c r="D126" s="91"/>
      <c r="E126" s="91"/>
      <c r="F126" s="34" t="s">
        <v>64</v>
      </c>
      <c r="G126" s="20" t="s">
        <v>25</v>
      </c>
      <c r="H126" s="22" t="s">
        <v>25</v>
      </c>
      <c r="I126" s="21" t="s">
        <v>25</v>
      </c>
      <c r="J126" s="21" t="s">
        <v>25</v>
      </c>
      <c r="K126" s="21" t="s">
        <v>25</v>
      </c>
      <c r="L126" s="21" t="s">
        <v>25</v>
      </c>
      <c r="M126" s="21" t="s">
        <v>25</v>
      </c>
      <c r="N126" s="44" t="s">
        <v>25</v>
      </c>
      <c r="O126" s="44" t="s">
        <v>25</v>
      </c>
      <c r="P126" s="91"/>
      <c r="Q126" s="91"/>
      <c r="R126" s="94"/>
      <c r="S126" s="94"/>
      <c r="T126" s="94"/>
      <c r="U126" s="94"/>
      <c r="V126" s="94"/>
      <c r="W126" s="94"/>
      <c r="X126" s="94"/>
      <c r="Y126" s="194"/>
      <c r="Z126" s="94"/>
    </row>
    <row r="127" spans="1:26" ht="56.25" x14ac:dyDescent="0.25">
      <c r="A127" s="85"/>
      <c r="B127" s="88"/>
      <c r="C127" s="91"/>
      <c r="D127" s="91"/>
      <c r="E127" s="91"/>
      <c r="F127" s="34" t="s">
        <v>63</v>
      </c>
      <c r="G127" s="20" t="s">
        <v>25</v>
      </c>
      <c r="H127" s="22" t="s">
        <v>25</v>
      </c>
      <c r="I127" s="21" t="s">
        <v>25</v>
      </c>
      <c r="J127" s="21" t="s">
        <v>25</v>
      </c>
      <c r="K127" s="21" t="s">
        <v>25</v>
      </c>
      <c r="L127" s="21" t="s">
        <v>25</v>
      </c>
      <c r="M127" s="21" t="s">
        <v>25</v>
      </c>
      <c r="N127" s="44" t="s">
        <v>25</v>
      </c>
      <c r="O127" s="44" t="s">
        <v>25</v>
      </c>
      <c r="P127" s="91"/>
      <c r="Q127" s="91"/>
      <c r="R127" s="94"/>
      <c r="S127" s="94"/>
      <c r="T127" s="94"/>
      <c r="U127" s="94"/>
      <c r="V127" s="94"/>
      <c r="W127" s="94"/>
      <c r="X127" s="94"/>
      <c r="Y127" s="194"/>
      <c r="Z127" s="94"/>
    </row>
    <row r="128" spans="1:26" ht="46.5" customHeight="1" x14ac:dyDescent="0.25">
      <c r="A128" s="86"/>
      <c r="B128" s="89"/>
      <c r="C128" s="92"/>
      <c r="D128" s="92"/>
      <c r="E128" s="92"/>
      <c r="F128" s="34" t="s">
        <v>65</v>
      </c>
      <c r="G128" s="26" t="s">
        <v>25</v>
      </c>
      <c r="H128" s="27" t="s">
        <v>25</v>
      </c>
      <c r="I128" s="28" t="s">
        <v>25</v>
      </c>
      <c r="J128" s="28" t="s">
        <v>25</v>
      </c>
      <c r="K128" s="28" t="s">
        <v>25</v>
      </c>
      <c r="L128" s="28" t="s">
        <v>25</v>
      </c>
      <c r="M128" s="28" t="s">
        <v>25</v>
      </c>
      <c r="N128" s="69" t="s">
        <v>25</v>
      </c>
      <c r="O128" s="69" t="s">
        <v>25</v>
      </c>
      <c r="P128" s="92"/>
      <c r="Q128" s="92"/>
      <c r="R128" s="95"/>
      <c r="S128" s="95"/>
      <c r="T128" s="95"/>
      <c r="U128" s="95"/>
      <c r="V128" s="95"/>
      <c r="W128" s="95"/>
      <c r="X128" s="95"/>
      <c r="Y128" s="195"/>
      <c r="Z128" s="95"/>
    </row>
    <row r="129" spans="1:26" ht="20.25" customHeight="1" x14ac:dyDescent="0.25">
      <c r="A129" s="84" t="s">
        <v>17</v>
      </c>
      <c r="B129" s="87" t="s">
        <v>113</v>
      </c>
      <c r="C129" s="90" t="s">
        <v>9</v>
      </c>
      <c r="D129" s="90" t="s">
        <v>70</v>
      </c>
      <c r="E129" s="90" t="s">
        <v>105</v>
      </c>
      <c r="F129" s="19" t="s">
        <v>11</v>
      </c>
      <c r="G129" s="20">
        <v>1475000</v>
      </c>
      <c r="H129" s="22">
        <v>1475000</v>
      </c>
      <c r="I129" s="21">
        <f>I130</f>
        <v>0</v>
      </c>
      <c r="J129" s="21">
        <f t="shared" ref="J129:N129" si="57">J130</f>
        <v>0</v>
      </c>
      <c r="K129" s="21">
        <f t="shared" si="57"/>
        <v>0</v>
      </c>
      <c r="L129" s="21">
        <f t="shared" si="57"/>
        <v>0</v>
      </c>
      <c r="M129" s="21">
        <f t="shared" si="57"/>
        <v>0</v>
      </c>
      <c r="N129" s="21">
        <f t="shared" si="57"/>
        <v>0</v>
      </c>
      <c r="O129" s="28"/>
      <c r="P129" s="90" t="s">
        <v>57</v>
      </c>
      <c r="Q129" s="93" t="s">
        <v>58</v>
      </c>
      <c r="R129" s="93">
        <v>159.08000000000001</v>
      </c>
      <c r="S129" s="93">
        <v>22.64</v>
      </c>
      <c r="T129" s="93">
        <v>22.64</v>
      </c>
      <c r="U129" s="93">
        <v>22.64</v>
      </c>
      <c r="V129" s="93">
        <v>22.79</v>
      </c>
      <c r="W129" s="93">
        <v>22.79</v>
      </c>
      <c r="X129" s="93">
        <v>22.79</v>
      </c>
      <c r="Y129" s="193">
        <v>22.79</v>
      </c>
      <c r="Z129" s="75"/>
    </row>
    <row r="130" spans="1:26" ht="62.25" customHeight="1" x14ac:dyDescent="0.25">
      <c r="A130" s="85"/>
      <c r="B130" s="88"/>
      <c r="C130" s="91"/>
      <c r="D130" s="91"/>
      <c r="E130" s="91"/>
      <c r="F130" s="19" t="s">
        <v>26</v>
      </c>
      <c r="G130" s="20">
        <v>1475000</v>
      </c>
      <c r="H130" s="22">
        <v>1475000</v>
      </c>
      <c r="I130" s="21">
        <v>0</v>
      </c>
      <c r="J130" s="21">
        <v>0</v>
      </c>
      <c r="K130" s="21">
        <v>0</v>
      </c>
      <c r="L130" s="21">
        <v>0</v>
      </c>
      <c r="M130" s="21">
        <v>0</v>
      </c>
      <c r="N130" s="21">
        <v>0</v>
      </c>
      <c r="O130" s="177"/>
      <c r="P130" s="91"/>
      <c r="Q130" s="94"/>
      <c r="R130" s="94"/>
      <c r="S130" s="94"/>
      <c r="T130" s="94"/>
      <c r="U130" s="94"/>
      <c r="V130" s="94"/>
      <c r="W130" s="94"/>
      <c r="X130" s="94"/>
      <c r="Y130" s="194"/>
      <c r="Z130" s="75"/>
    </row>
    <row r="131" spans="1:26" ht="41.25" customHeight="1" x14ac:dyDescent="0.25">
      <c r="A131" s="85"/>
      <c r="B131" s="88"/>
      <c r="C131" s="91"/>
      <c r="D131" s="91"/>
      <c r="E131" s="91"/>
      <c r="F131" s="19" t="s">
        <v>27</v>
      </c>
      <c r="G131" s="20" t="s">
        <v>25</v>
      </c>
      <c r="H131" s="20" t="s">
        <v>25</v>
      </c>
      <c r="I131" s="21" t="s">
        <v>25</v>
      </c>
      <c r="J131" s="21" t="s">
        <v>25</v>
      </c>
      <c r="K131" s="21" t="s">
        <v>25</v>
      </c>
      <c r="L131" s="21" t="s">
        <v>25</v>
      </c>
      <c r="M131" s="21" t="s">
        <v>25</v>
      </c>
      <c r="N131" s="21" t="s">
        <v>25</v>
      </c>
      <c r="O131" s="177"/>
      <c r="P131" s="91"/>
      <c r="Q131" s="94"/>
      <c r="R131" s="94"/>
      <c r="S131" s="94"/>
      <c r="T131" s="94"/>
      <c r="U131" s="94"/>
      <c r="V131" s="94"/>
      <c r="W131" s="94"/>
      <c r="X131" s="94"/>
      <c r="Y131" s="194"/>
      <c r="Z131" s="75"/>
    </row>
    <row r="132" spans="1:26" ht="60" customHeight="1" x14ac:dyDescent="0.25">
      <c r="A132" s="85"/>
      <c r="B132" s="88"/>
      <c r="C132" s="91"/>
      <c r="D132" s="91"/>
      <c r="E132" s="91"/>
      <c r="F132" s="34" t="s">
        <v>62</v>
      </c>
      <c r="G132" s="20" t="s">
        <v>25</v>
      </c>
      <c r="H132" s="20" t="s">
        <v>25</v>
      </c>
      <c r="I132" s="21" t="s">
        <v>25</v>
      </c>
      <c r="J132" s="21" t="s">
        <v>25</v>
      </c>
      <c r="K132" s="21" t="s">
        <v>25</v>
      </c>
      <c r="L132" s="21" t="s">
        <v>25</v>
      </c>
      <c r="M132" s="21" t="s">
        <v>25</v>
      </c>
      <c r="N132" s="21" t="s">
        <v>25</v>
      </c>
      <c r="O132" s="177"/>
      <c r="P132" s="91"/>
      <c r="Q132" s="94"/>
      <c r="R132" s="94"/>
      <c r="S132" s="94"/>
      <c r="T132" s="94"/>
      <c r="U132" s="94"/>
      <c r="V132" s="94"/>
      <c r="W132" s="94"/>
      <c r="X132" s="94"/>
      <c r="Y132" s="194"/>
      <c r="Z132" s="75"/>
    </row>
    <row r="133" spans="1:26" ht="42.75" customHeight="1" x14ac:dyDescent="0.25">
      <c r="A133" s="85"/>
      <c r="B133" s="88"/>
      <c r="C133" s="91"/>
      <c r="D133" s="91"/>
      <c r="E133" s="91"/>
      <c r="F133" s="34" t="s">
        <v>143</v>
      </c>
      <c r="G133" s="20" t="s">
        <v>25</v>
      </c>
      <c r="H133" s="22" t="s">
        <v>25</v>
      </c>
      <c r="I133" s="21" t="s">
        <v>25</v>
      </c>
      <c r="J133" s="21" t="s">
        <v>25</v>
      </c>
      <c r="K133" s="21" t="s">
        <v>25</v>
      </c>
      <c r="L133" s="21" t="s">
        <v>25</v>
      </c>
      <c r="M133" s="21" t="s">
        <v>25</v>
      </c>
      <c r="N133" s="44" t="s">
        <v>25</v>
      </c>
      <c r="O133" s="179"/>
      <c r="P133" s="91"/>
      <c r="Q133" s="94"/>
      <c r="R133" s="94"/>
      <c r="S133" s="94"/>
      <c r="T133" s="94"/>
      <c r="U133" s="94"/>
      <c r="V133" s="94"/>
      <c r="W133" s="94"/>
      <c r="X133" s="94"/>
      <c r="Y133" s="194"/>
      <c r="Z133" s="75"/>
    </row>
    <row r="134" spans="1:26" ht="45" customHeight="1" x14ac:dyDescent="0.25">
      <c r="A134" s="85"/>
      <c r="B134" s="88"/>
      <c r="C134" s="91"/>
      <c r="D134" s="91"/>
      <c r="E134" s="91"/>
      <c r="F134" s="34" t="s">
        <v>64</v>
      </c>
      <c r="G134" s="20" t="s">
        <v>25</v>
      </c>
      <c r="H134" s="22" t="s">
        <v>25</v>
      </c>
      <c r="I134" s="21" t="s">
        <v>25</v>
      </c>
      <c r="J134" s="21" t="s">
        <v>25</v>
      </c>
      <c r="K134" s="21" t="s">
        <v>25</v>
      </c>
      <c r="L134" s="21" t="s">
        <v>25</v>
      </c>
      <c r="M134" s="21" t="s">
        <v>25</v>
      </c>
      <c r="N134" s="44" t="s">
        <v>25</v>
      </c>
      <c r="O134" s="179"/>
      <c r="P134" s="91"/>
      <c r="Q134" s="94"/>
      <c r="R134" s="94"/>
      <c r="S134" s="94"/>
      <c r="T134" s="94"/>
      <c r="U134" s="94"/>
      <c r="V134" s="94"/>
      <c r="W134" s="94"/>
      <c r="X134" s="94"/>
      <c r="Y134" s="194"/>
      <c r="Z134" s="75"/>
    </row>
    <row r="135" spans="1:26" ht="57.75" customHeight="1" x14ac:dyDescent="0.25">
      <c r="A135" s="85"/>
      <c r="B135" s="88"/>
      <c r="C135" s="91"/>
      <c r="D135" s="91"/>
      <c r="E135" s="91"/>
      <c r="F135" s="34" t="s">
        <v>63</v>
      </c>
      <c r="G135" s="20" t="s">
        <v>25</v>
      </c>
      <c r="H135" s="22" t="s">
        <v>25</v>
      </c>
      <c r="I135" s="21" t="s">
        <v>25</v>
      </c>
      <c r="J135" s="21" t="s">
        <v>25</v>
      </c>
      <c r="K135" s="21" t="s">
        <v>25</v>
      </c>
      <c r="L135" s="21" t="s">
        <v>25</v>
      </c>
      <c r="M135" s="21" t="s">
        <v>25</v>
      </c>
      <c r="N135" s="44" t="s">
        <v>25</v>
      </c>
      <c r="O135" s="179"/>
      <c r="P135" s="91"/>
      <c r="Q135" s="94"/>
      <c r="R135" s="94"/>
      <c r="S135" s="94"/>
      <c r="T135" s="94"/>
      <c r="U135" s="94"/>
      <c r="V135" s="94"/>
      <c r="W135" s="94"/>
      <c r="X135" s="94"/>
      <c r="Y135" s="194"/>
      <c r="Z135" s="75"/>
    </row>
    <row r="136" spans="1:26" ht="41.25" customHeight="1" x14ac:dyDescent="0.25">
      <c r="A136" s="85"/>
      <c r="B136" s="88"/>
      <c r="C136" s="91"/>
      <c r="D136" s="91"/>
      <c r="E136" s="91"/>
      <c r="F136" s="42" t="s">
        <v>65</v>
      </c>
      <c r="G136" s="26" t="s">
        <v>25</v>
      </c>
      <c r="H136" s="27" t="s">
        <v>25</v>
      </c>
      <c r="I136" s="28" t="s">
        <v>25</v>
      </c>
      <c r="J136" s="28" t="s">
        <v>25</v>
      </c>
      <c r="K136" s="28" t="s">
        <v>25</v>
      </c>
      <c r="L136" s="28" t="s">
        <v>25</v>
      </c>
      <c r="M136" s="28" t="s">
        <v>25</v>
      </c>
      <c r="N136" s="69" t="s">
        <v>25</v>
      </c>
      <c r="O136" s="179"/>
      <c r="P136" s="91"/>
      <c r="Q136" s="94"/>
      <c r="R136" s="94"/>
      <c r="S136" s="94"/>
      <c r="T136" s="94"/>
      <c r="U136" s="94"/>
      <c r="V136" s="94"/>
      <c r="W136" s="94"/>
      <c r="X136" s="94"/>
      <c r="Y136" s="194"/>
      <c r="Z136" s="75"/>
    </row>
    <row r="137" spans="1:26" ht="20.25" customHeight="1" x14ac:dyDescent="0.25">
      <c r="A137" s="85"/>
      <c r="B137" s="87" t="s">
        <v>66</v>
      </c>
      <c r="C137" s="90"/>
      <c r="D137" s="90"/>
      <c r="E137" s="90"/>
      <c r="F137" s="37" t="s">
        <v>11</v>
      </c>
      <c r="G137" s="20">
        <f>G129</f>
        <v>1475000</v>
      </c>
      <c r="H137" s="22">
        <f>H129</f>
        <v>1475000</v>
      </c>
      <c r="I137" s="21">
        <f t="shared" ref="I137:N137" si="58">I129</f>
        <v>0</v>
      </c>
      <c r="J137" s="21">
        <f t="shared" si="58"/>
        <v>0</v>
      </c>
      <c r="K137" s="21">
        <f t="shared" si="58"/>
        <v>0</v>
      </c>
      <c r="L137" s="21">
        <f t="shared" si="58"/>
        <v>0</v>
      </c>
      <c r="M137" s="21">
        <f t="shared" si="58"/>
        <v>0</v>
      </c>
      <c r="N137" s="21">
        <f t="shared" si="58"/>
        <v>0</v>
      </c>
      <c r="O137" s="177"/>
      <c r="P137" s="91"/>
      <c r="Q137" s="94"/>
      <c r="R137" s="94"/>
      <c r="S137" s="94"/>
      <c r="T137" s="94"/>
      <c r="U137" s="94"/>
      <c r="V137" s="94"/>
      <c r="W137" s="94"/>
      <c r="X137" s="94"/>
      <c r="Y137" s="194"/>
      <c r="Z137" s="75"/>
    </row>
    <row r="138" spans="1:26" ht="37.5" x14ac:dyDescent="0.25">
      <c r="A138" s="85"/>
      <c r="B138" s="88"/>
      <c r="C138" s="91"/>
      <c r="D138" s="91"/>
      <c r="E138" s="91"/>
      <c r="F138" s="37" t="s">
        <v>26</v>
      </c>
      <c r="G138" s="20">
        <f>G130</f>
        <v>1475000</v>
      </c>
      <c r="H138" s="22">
        <f>H130</f>
        <v>1475000</v>
      </c>
      <c r="I138" s="21">
        <f t="shared" ref="I138:N138" si="59">I130</f>
        <v>0</v>
      </c>
      <c r="J138" s="21">
        <f t="shared" si="59"/>
        <v>0</v>
      </c>
      <c r="K138" s="21">
        <f t="shared" si="59"/>
        <v>0</v>
      </c>
      <c r="L138" s="21">
        <f t="shared" si="59"/>
        <v>0</v>
      </c>
      <c r="M138" s="21">
        <f t="shared" si="59"/>
        <v>0</v>
      </c>
      <c r="N138" s="21">
        <f t="shared" si="59"/>
        <v>0</v>
      </c>
      <c r="O138" s="177"/>
      <c r="P138" s="91"/>
      <c r="Q138" s="94"/>
      <c r="R138" s="94"/>
      <c r="S138" s="94"/>
      <c r="T138" s="94"/>
      <c r="U138" s="94"/>
      <c r="V138" s="94"/>
      <c r="W138" s="94"/>
      <c r="X138" s="94"/>
      <c r="Y138" s="194"/>
      <c r="Z138" s="75"/>
    </row>
    <row r="139" spans="1:26" ht="37.5" x14ac:dyDescent="0.25">
      <c r="A139" s="85"/>
      <c r="B139" s="88"/>
      <c r="C139" s="91"/>
      <c r="D139" s="91"/>
      <c r="E139" s="91"/>
      <c r="F139" s="37" t="s">
        <v>27</v>
      </c>
      <c r="G139" s="20" t="s">
        <v>25</v>
      </c>
      <c r="H139" s="20" t="s">
        <v>25</v>
      </c>
      <c r="I139" s="21" t="s">
        <v>25</v>
      </c>
      <c r="J139" s="21" t="s">
        <v>25</v>
      </c>
      <c r="K139" s="21" t="s">
        <v>25</v>
      </c>
      <c r="L139" s="21" t="s">
        <v>25</v>
      </c>
      <c r="M139" s="21" t="s">
        <v>25</v>
      </c>
      <c r="N139" s="21" t="s">
        <v>25</v>
      </c>
      <c r="O139" s="177"/>
      <c r="P139" s="91"/>
      <c r="Q139" s="94"/>
      <c r="R139" s="94"/>
      <c r="S139" s="94"/>
      <c r="T139" s="94"/>
      <c r="U139" s="94"/>
      <c r="V139" s="94"/>
      <c r="W139" s="94"/>
      <c r="X139" s="94"/>
      <c r="Y139" s="194"/>
      <c r="Z139" s="75"/>
    </row>
    <row r="140" spans="1:26" ht="56.25" x14ac:dyDescent="0.25">
      <c r="A140" s="85"/>
      <c r="B140" s="88"/>
      <c r="C140" s="91"/>
      <c r="D140" s="91"/>
      <c r="E140" s="91"/>
      <c r="F140" s="34" t="s">
        <v>62</v>
      </c>
      <c r="G140" s="20" t="s">
        <v>25</v>
      </c>
      <c r="H140" s="20" t="s">
        <v>25</v>
      </c>
      <c r="I140" s="21" t="s">
        <v>25</v>
      </c>
      <c r="J140" s="21" t="s">
        <v>25</v>
      </c>
      <c r="K140" s="21" t="s">
        <v>25</v>
      </c>
      <c r="L140" s="21" t="s">
        <v>25</v>
      </c>
      <c r="M140" s="21" t="s">
        <v>25</v>
      </c>
      <c r="N140" s="21" t="s">
        <v>25</v>
      </c>
      <c r="O140" s="177"/>
      <c r="P140" s="91"/>
      <c r="Q140" s="94"/>
      <c r="R140" s="94"/>
      <c r="S140" s="94"/>
      <c r="T140" s="94"/>
      <c r="U140" s="94"/>
      <c r="V140" s="94"/>
      <c r="W140" s="94"/>
      <c r="X140" s="94"/>
      <c r="Y140" s="194"/>
      <c r="Z140" s="75"/>
    </row>
    <row r="141" spans="1:26" ht="37.5" x14ac:dyDescent="0.25">
      <c r="A141" s="85"/>
      <c r="B141" s="88"/>
      <c r="C141" s="91"/>
      <c r="D141" s="91"/>
      <c r="E141" s="91"/>
      <c r="F141" s="34" t="s">
        <v>143</v>
      </c>
      <c r="G141" s="20" t="s">
        <v>25</v>
      </c>
      <c r="H141" s="22" t="s">
        <v>25</v>
      </c>
      <c r="I141" s="21" t="s">
        <v>25</v>
      </c>
      <c r="J141" s="21" t="s">
        <v>25</v>
      </c>
      <c r="K141" s="21" t="s">
        <v>25</v>
      </c>
      <c r="L141" s="21" t="s">
        <v>25</v>
      </c>
      <c r="M141" s="21" t="s">
        <v>25</v>
      </c>
      <c r="N141" s="44" t="s">
        <v>25</v>
      </c>
      <c r="O141" s="179"/>
      <c r="P141" s="91"/>
      <c r="Q141" s="94"/>
      <c r="R141" s="94"/>
      <c r="S141" s="94"/>
      <c r="T141" s="94"/>
      <c r="U141" s="94"/>
      <c r="V141" s="94"/>
      <c r="W141" s="94"/>
      <c r="X141" s="94"/>
      <c r="Y141" s="194"/>
      <c r="Z141" s="75"/>
    </row>
    <row r="142" spans="1:26" ht="37.5" x14ac:dyDescent="0.25">
      <c r="A142" s="85"/>
      <c r="B142" s="88"/>
      <c r="C142" s="91"/>
      <c r="D142" s="91"/>
      <c r="E142" s="91"/>
      <c r="F142" s="34" t="s">
        <v>64</v>
      </c>
      <c r="G142" s="20" t="s">
        <v>25</v>
      </c>
      <c r="H142" s="22" t="s">
        <v>25</v>
      </c>
      <c r="I142" s="21" t="s">
        <v>25</v>
      </c>
      <c r="J142" s="21" t="s">
        <v>25</v>
      </c>
      <c r="K142" s="21" t="s">
        <v>25</v>
      </c>
      <c r="L142" s="21" t="s">
        <v>25</v>
      </c>
      <c r="M142" s="21" t="s">
        <v>25</v>
      </c>
      <c r="N142" s="44" t="s">
        <v>25</v>
      </c>
      <c r="O142" s="179"/>
      <c r="P142" s="91"/>
      <c r="Q142" s="94"/>
      <c r="R142" s="94"/>
      <c r="S142" s="94"/>
      <c r="T142" s="94"/>
      <c r="U142" s="94"/>
      <c r="V142" s="94"/>
      <c r="W142" s="94"/>
      <c r="X142" s="94"/>
      <c r="Y142" s="194"/>
      <c r="Z142" s="75"/>
    </row>
    <row r="143" spans="1:26" ht="56.25" x14ac:dyDescent="0.25">
      <c r="A143" s="85"/>
      <c r="B143" s="88"/>
      <c r="C143" s="91"/>
      <c r="D143" s="91"/>
      <c r="E143" s="91"/>
      <c r="F143" s="34" t="s">
        <v>63</v>
      </c>
      <c r="G143" s="20" t="s">
        <v>25</v>
      </c>
      <c r="H143" s="22" t="s">
        <v>25</v>
      </c>
      <c r="I143" s="21" t="s">
        <v>25</v>
      </c>
      <c r="J143" s="21" t="s">
        <v>25</v>
      </c>
      <c r="K143" s="21" t="s">
        <v>25</v>
      </c>
      <c r="L143" s="21" t="s">
        <v>25</v>
      </c>
      <c r="M143" s="21" t="s">
        <v>25</v>
      </c>
      <c r="N143" s="44" t="s">
        <v>25</v>
      </c>
      <c r="O143" s="179"/>
      <c r="P143" s="91"/>
      <c r="Q143" s="94"/>
      <c r="R143" s="94"/>
      <c r="S143" s="94"/>
      <c r="T143" s="94"/>
      <c r="U143" s="94"/>
      <c r="V143" s="94"/>
      <c r="W143" s="94"/>
      <c r="X143" s="94"/>
      <c r="Y143" s="194"/>
      <c r="Z143" s="75"/>
    </row>
    <row r="144" spans="1:26" ht="37.5" x14ac:dyDescent="0.25">
      <c r="A144" s="86"/>
      <c r="B144" s="89"/>
      <c r="C144" s="92"/>
      <c r="D144" s="92"/>
      <c r="E144" s="92"/>
      <c r="F144" s="34" t="s">
        <v>65</v>
      </c>
      <c r="G144" s="26" t="s">
        <v>25</v>
      </c>
      <c r="H144" s="27" t="s">
        <v>25</v>
      </c>
      <c r="I144" s="28" t="s">
        <v>25</v>
      </c>
      <c r="J144" s="28" t="s">
        <v>25</v>
      </c>
      <c r="K144" s="28" t="s">
        <v>25</v>
      </c>
      <c r="L144" s="28" t="s">
        <v>25</v>
      </c>
      <c r="M144" s="28" t="s">
        <v>25</v>
      </c>
      <c r="N144" s="69" t="s">
        <v>25</v>
      </c>
      <c r="O144" s="179"/>
      <c r="P144" s="92"/>
      <c r="Q144" s="95"/>
      <c r="R144" s="95"/>
      <c r="S144" s="95"/>
      <c r="T144" s="95"/>
      <c r="U144" s="95"/>
      <c r="V144" s="95"/>
      <c r="W144" s="95"/>
      <c r="X144" s="95"/>
      <c r="Y144" s="195"/>
      <c r="Z144" s="75"/>
    </row>
    <row r="145" spans="1:26" ht="20.25" customHeight="1" x14ac:dyDescent="0.25">
      <c r="A145" s="142" t="s">
        <v>41</v>
      </c>
      <c r="B145" s="143"/>
      <c r="C145" s="90" t="s">
        <v>9</v>
      </c>
      <c r="D145" s="90" t="s">
        <v>70</v>
      </c>
      <c r="E145" s="90" t="s">
        <v>24</v>
      </c>
      <c r="F145" s="29" t="s">
        <v>11</v>
      </c>
      <c r="G145" s="30">
        <f>G97</f>
        <v>1475000</v>
      </c>
      <c r="H145" s="43">
        <f>H97</f>
        <v>1475000</v>
      </c>
      <c r="I145" s="44">
        <f t="shared" ref="I145:N145" si="60">I97</f>
        <v>0</v>
      </c>
      <c r="J145" s="44">
        <f t="shared" si="60"/>
        <v>0</v>
      </c>
      <c r="K145" s="44">
        <f t="shared" si="60"/>
        <v>0</v>
      </c>
      <c r="L145" s="44">
        <f t="shared" si="60"/>
        <v>0</v>
      </c>
      <c r="M145" s="44">
        <f t="shared" si="60"/>
        <v>0</v>
      </c>
      <c r="N145" s="44">
        <f t="shared" si="60"/>
        <v>0</v>
      </c>
      <c r="O145" s="69"/>
      <c r="P145" s="90" t="s">
        <v>25</v>
      </c>
      <c r="Q145" s="90" t="s">
        <v>25</v>
      </c>
      <c r="R145" s="93" t="s">
        <v>25</v>
      </c>
      <c r="S145" s="93" t="s">
        <v>25</v>
      </c>
      <c r="T145" s="93" t="s">
        <v>25</v>
      </c>
      <c r="U145" s="93" t="s">
        <v>25</v>
      </c>
      <c r="V145" s="93" t="s">
        <v>25</v>
      </c>
      <c r="W145" s="93" t="s">
        <v>25</v>
      </c>
      <c r="X145" s="93" t="s">
        <v>25</v>
      </c>
      <c r="Y145" s="193" t="s">
        <v>25</v>
      </c>
      <c r="Z145" s="75"/>
    </row>
    <row r="146" spans="1:26" ht="37.5" x14ac:dyDescent="0.25">
      <c r="A146" s="144"/>
      <c r="B146" s="145"/>
      <c r="C146" s="91"/>
      <c r="D146" s="91"/>
      <c r="E146" s="91"/>
      <c r="F146" s="29" t="s">
        <v>26</v>
      </c>
      <c r="G146" s="30">
        <f>H146+I146+J146+K146+L146+M146+N146</f>
        <v>1475000</v>
      </c>
      <c r="H146" s="43">
        <f>H98</f>
        <v>1475000</v>
      </c>
      <c r="I146" s="21">
        <f>I130+I114</f>
        <v>0</v>
      </c>
      <c r="J146" s="21">
        <f>J98</f>
        <v>0</v>
      </c>
      <c r="K146" s="21">
        <f>K98</f>
        <v>0</v>
      </c>
      <c r="L146" s="21">
        <f>L98</f>
        <v>0</v>
      </c>
      <c r="M146" s="21">
        <f>M98</f>
        <v>0</v>
      </c>
      <c r="N146" s="21">
        <f>N98</f>
        <v>0</v>
      </c>
      <c r="O146" s="177"/>
      <c r="P146" s="91"/>
      <c r="Q146" s="91"/>
      <c r="R146" s="94"/>
      <c r="S146" s="94"/>
      <c r="T146" s="94"/>
      <c r="U146" s="94"/>
      <c r="V146" s="94"/>
      <c r="W146" s="94"/>
      <c r="X146" s="94"/>
      <c r="Y146" s="194"/>
      <c r="Z146" s="75"/>
    </row>
    <row r="147" spans="1:26" ht="37.5" x14ac:dyDescent="0.25">
      <c r="A147" s="144"/>
      <c r="B147" s="145"/>
      <c r="C147" s="91"/>
      <c r="D147" s="91"/>
      <c r="E147" s="91"/>
      <c r="F147" s="45" t="s">
        <v>27</v>
      </c>
      <c r="G147" s="20">
        <v>0</v>
      </c>
      <c r="H147" s="20">
        <v>0</v>
      </c>
      <c r="I147" s="21">
        <v>0</v>
      </c>
      <c r="J147" s="21">
        <v>0</v>
      </c>
      <c r="K147" s="21">
        <v>0</v>
      </c>
      <c r="L147" s="21">
        <v>0</v>
      </c>
      <c r="M147" s="21">
        <v>0</v>
      </c>
      <c r="N147" s="21">
        <v>0</v>
      </c>
      <c r="O147" s="177"/>
      <c r="P147" s="91"/>
      <c r="Q147" s="91"/>
      <c r="R147" s="94"/>
      <c r="S147" s="94"/>
      <c r="T147" s="94"/>
      <c r="U147" s="94"/>
      <c r="V147" s="94"/>
      <c r="W147" s="94"/>
      <c r="X147" s="94"/>
      <c r="Y147" s="194"/>
      <c r="Z147" s="75"/>
    </row>
    <row r="148" spans="1:26" ht="56.25" x14ac:dyDescent="0.25">
      <c r="A148" s="144"/>
      <c r="B148" s="145"/>
      <c r="C148" s="91"/>
      <c r="D148" s="91"/>
      <c r="E148" s="91"/>
      <c r="F148" s="34" t="s">
        <v>62</v>
      </c>
      <c r="G148" s="20">
        <v>0</v>
      </c>
      <c r="H148" s="20">
        <v>0</v>
      </c>
      <c r="I148" s="21">
        <v>0</v>
      </c>
      <c r="J148" s="21">
        <v>0</v>
      </c>
      <c r="K148" s="21">
        <v>0</v>
      </c>
      <c r="L148" s="21">
        <v>0</v>
      </c>
      <c r="M148" s="21">
        <v>0</v>
      </c>
      <c r="N148" s="21">
        <v>0</v>
      </c>
      <c r="O148" s="177"/>
      <c r="P148" s="38"/>
      <c r="Q148" s="38"/>
      <c r="R148" s="39"/>
      <c r="S148" s="39"/>
      <c r="T148" s="39"/>
      <c r="U148" s="39"/>
      <c r="V148" s="39"/>
      <c r="W148" s="39"/>
      <c r="X148" s="39"/>
      <c r="Y148" s="198"/>
      <c r="Z148" s="75"/>
    </row>
    <row r="149" spans="1:26" ht="37.5" x14ac:dyDescent="0.25">
      <c r="A149" s="144"/>
      <c r="B149" s="145"/>
      <c r="C149" s="91"/>
      <c r="D149" s="91"/>
      <c r="E149" s="91"/>
      <c r="F149" s="34" t="s">
        <v>143</v>
      </c>
      <c r="G149" s="20" t="s">
        <v>25</v>
      </c>
      <c r="H149" s="22" t="s">
        <v>25</v>
      </c>
      <c r="I149" s="21" t="s">
        <v>25</v>
      </c>
      <c r="J149" s="21" t="s">
        <v>25</v>
      </c>
      <c r="K149" s="21" t="s">
        <v>25</v>
      </c>
      <c r="L149" s="21" t="s">
        <v>25</v>
      </c>
      <c r="M149" s="21" t="s">
        <v>25</v>
      </c>
      <c r="N149" s="44" t="s">
        <v>25</v>
      </c>
      <c r="O149" s="179"/>
      <c r="P149" s="38"/>
      <c r="Q149" s="38"/>
      <c r="R149" s="39"/>
      <c r="S149" s="39"/>
      <c r="T149" s="39"/>
      <c r="U149" s="39"/>
      <c r="V149" s="39"/>
      <c r="W149" s="39"/>
      <c r="X149" s="39"/>
      <c r="Y149" s="198"/>
      <c r="Z149" s="75"/>
    </row>
    <row r="150" spans="1:26" ht="37.5" x14ac:dyDescent="0.25">
      <c r="A150" s="144"/>
      <c r="B150" s="145"/>
      <c r="C150" s="91"/>
      <c r="D150" s="91"/>
      <c r="E150" s="91"/>
      <c r="F150" s="34" t="s">
        <v>64</v>
      </c>
      <c r="G150" s="20" t="s">
        <v>25</v>
      </c>
      <c r="H150" s="22" t="s">
        <v>25</v>
      </c>
      <c r="I150" s="21" t="s">
        <v>25</v>
      </c>
      <c r="J150" s="21" t="s">
        <v>25</v>
      </c>
      <c r="K150" s="21" t="s">
        <v>25</v>
      </c>
      <c r="L150" s="21" t="s">
        <v>25</v>
      </c>
      <c r="M150" s="21" t="s">
        <v>25</v>
      </c>
      <c r="N150" s="44" t="s">
        <v>25</v>
      </c>
      <c r="O150" s="179"/>
      <c r="P150" s="38"/>
      <c r="Q150" s="38"/>
      <c r="R150" s="39"/>
      <c r="S150" s="39"/>
      <c r="T150" s="39"/>
      <c r="U150" s="39"/>
      <c r="V150" s="39"/>
      <c r="W150" s="39"/>
      <c r="X150" s="39"/>
      <c r="Y150" s="198"/>
      <c r="Z150" s="75"/>
    </row>
    <row r="151" spans="1:26" ht="56.25" x14ac:dyDescent="0.25">
      <c r="A151" s="144"/>
      <c r="B151" s="145"/>
      <c r="C151" s="91"/>
      <c r="D151" s="91"/>
      <c r="E151" s="91"/>
      <c r="F151" s="34" t="s">
        <v>63</v>
      </c>
      <c r="G151" s="20" t="s">
        <v>25</v>
      </c>
      <c r="H151" s="22" t="s">
        <v>25</v>
      </c>
      <c r="I151" s="21" t="s">
        <v>25</v>
      </c>
      <c r="J151" s="21" t="s">
        <v>25</v>
      </c>
      <c r="K151" s="21" t="s">
        <v>25</v>
      </c>
      <c r="L151" s="21" t="s">
        <v>25</v>
      </c>
      <c r="M151" s="21" t="s">
        <v>25</v>
      </c>
      <c r="N151" s="44" t="s">
        <v>25</v>
      </c>
      <c r="O151" s="179"/>
      <c r="P151" s="38"/>
      <c r="Q151" s="38"/>
      <c r="R151" s="39"/>
      <c r="S151" s="39"/>
      <c r="T151" s="39"/>
      <c r="U151" s="39"/>
      <c r="V151" s="39"/>
      <c r="W151" s="39"/>
      <c r="X151" s="39"/>
      <c r="Y151" s="198"/>
      <c r="Z151" s="75"/>
    </row>
    <row r="152" spans="1:26" ht="37.5" x14ac:dyDescent="0.25">
      <c r="A152" s="146"/>
      <c r="B152" s="147"/>
      <c r="C152" s="92"/>
      <c r="D152" s="92"/>
      <c r="E152" s="92"/>
      <c r="F152" s="34" t="s">
        <v>65</v>
      </c>
      <c r="G152" s="26" t="s">
        <v>25</v>
      </c>
      <c r="H152" s="27" t="s">
        <v>25</v>
      </c>
      <c r="I152" s="28" t="s">
        <v>25</v>
      </c>
      <c r="J152" s="28" t="s">
        <v>25</v>
      </c>
      <c r="K152" s="28" t="s">
        <v>25</v>
      </c>
      <c r="L152" s="28" t="s">
        <v>25</v>
      </c>
      <c r="M152" s="28" t="s">
        <v>25</v>
      </c>
      <c r="N152" s="69" t="s">
        <v>25</v>
      </c>
      <c r="O152" s="179"/>
      <c r="P152" s="38"/>
      <c r="Q152" s="38"/>
      <c r="R152" s="39"/>
      <c r="S152" s="39"/>
      <c r="T152" s="39"/>
      <c r="U152" s="39"/>
      <c r="V152" s="39"/>
      <c r="W152" s="39"/>
      <c r="X152" s="39"/>
      <c r="Y152" s="198"/>
      <c r="Z152" s="75"/>
    </row>
    <row r="153" spans="1:26" ht="46.5" customHeight="1" x14ac:dyDescent="0.25">
      <c r="A153" s="148" t="s">
        <v>66</v>
      </c>
      <c r="B153" s="149"/>
      <c r="C153" s="90"/>
      <c r="D153" s="90"/>
      <c r="E153" s="90"/>
      <c r="F153" s="37" t="s">
        <v>11</v>
      </c>
      <c r="G153" s="20">
        <f>G81</f>
        <v>1475000</v>
      </c>
      <c r="H153" s="22">
        <f>H81</f>
        <v>1475000</v>
      </c>
      <c r="I153" s="21">
        <f t="shared" ref="I153:N153" si="61">I81</f>
        <v>0</v>
      </c>
      <c r="J153" s="21">
        <f t="shared" si="61"/>
        <v>0</v>
      </c>
      <c r="K153" s="21">
        <f t="shared" si="61"/>
        <v>0</v>
      </c>
      <c r="L153" s="21">
        <f t="shared" si="61"/>
        <v>0</v>
      </c>
      <c r="M153" s="21">
        <f t="shared" si="61"/>
        <v>0</v>
      </c>
      <c r="N153" s="21">
        <f t="shared" si="61"/>
        <v>0</v>
      </c>
      <c r="O153" s="177"/>
      <c r="P153" s="38"/>
      <c r="Q153" s="38"/>
      <c r="R153" s="39"/>
      <c r="S153" s="39"/>
      <c r="T153" s="39"/>
      <c r="U153" s="39"/>
      <c r="V153" s="39"/>
      <c r="W153" s="39"/>
      <c r="X153" s="39"/>
      <c r="Y153" s="198"/>
      <c r="Z153" s="75"/>
    </row>
    <row r="154" spans="1:26" ht="45" customHeight="1" x14ac:dyDescent="0.25">
      <c r="A154" s="150"/>
      <c r="B154" s="151"/>
      <c r="C154" s="91"/>
      <c r="D154" s="91"/>
      <c r="E154" s="91"/>
      <c r="F154" s="37" t="s">
        <v>26</v>
      </c>
      <c r="G154" s="20">
        <f>G82</f>
        <v>1475000</v>
      </c>
      <c r="H154" s="22">
        <f>H82</f>
        <v>1475000</v>
      </c>
      <c r="I154" s="21">
        <f t="shared" ref="I154:N154" si="62">I82</f>
        <v>0</v>
      </c>
      <c r="J154" s="21">
        <f t="shared" si="62"/>
        <v>0</v>
      </c>
      <c r="K154" s="21">
        <f t="shared" si="62"/>
        <v>0</v>
      </c>
      <c r="L154" s="21">
        <f t="shared" si="62"/>
        <v>0</v>
      </c>
      <c r="M154" s="21">
        <f t="shared" si="62"/>
        <v>0</v>
      </c>
      <c r="N154" s="21">
        <f t="shared" si="62"/>
        <v>0</v>
      </c>
      <c r="O154" s="177"/>
      <c r="P154" s="38"/>
      <c r="Q154" s="38"/>
      <c r="R154" s="39"/>
      <c r="S154" s="39"/>
      <c r="T154" s="39"/>
      <c r="U154" s="39"/>
      <c r="V154" s="39"/>
      <c r="W154" s="39"/>
      <c r="X154" s="39"/>
      <c r="Y154" s="198"/>
      <c r="Z154" s="75"/>
    </row>
    <row r="155" spans="1:26" ht="43.5" customHeight="1" x14ac:dyDescent="0.25">
      <c r="A155" s="150"/>
      <c r="B155" s="151"/>
      <c r="C155" s="91"/>
      <c r="D155" s="91"/>
      <c r="E155" s="91"/>
      <c r="F155" s="37" t="s">
        <v>27</v>
      </c>
      <c r="G155" s="20" t="s">
        <v>25</v>
      </c>
      <c r="H155" s="22" t="s">
        <v>10</v>
      </c>
      <c r="I155" s="21" t="s">
        <v>10</v>
      </c>
      <c r="J155" s="21" t="s">
        <v>10</v>
      </c>
      <c r="K155" s="21" t="s">
        <v>10</v>
      </c>
      <c r="L155" s="21" t="s">
        <v>10</v>
      </c>
      <c r="M155" s="21" t="s">
        <v>10</v>
      </c>
      <c r="N155" s="44" t="s">
        <v>10</v>
      </c>
      <c r="O155" s="179"/>
      <c r="P155" s="38"/>
      <c r="Q155" s="38"/>
      <c r="R155" s="39"/>
      <c r="S155" s="39"/>
      <c r="T155" s="39"/>
      <c r="U155" s="39"/>
      <c r="V155" s="39"/>
      <c r="W155" s="39"/>
      <c r="X155" s="39"/>
      <c r="Y155" s="198"/>
      <c r="Z155" s="75"/>
    </row>
    <row r="156" spans="1:26" ht="56.25" x14ac:dyDescent="0.25">
      <c r="A156" s="150"/>
      <c r="B156" s="151"/>
      <c r="C156" s="91"/>
      <c r="D156" s="91"/>
      <c r="E156" s="91"/>
      <c r="F156" s="34" t="s">
        <v>62</v>
      </c>
      <c r="G156" s="20" t="s">
        <v>25</v>
      </c>
      <c r="H156" s="22" t="s">
        <v>25</v>
      </c>
      <c r="I156" s="21" t="s">
        <v>25</v>
      </c>
      <c r="J156" s="21" t="s">
        <v>25</v>
      </c>
      <c r="K156" s="21" t="s">
        <v>25</v>
      </c>
      <c r="L156" s="21" t="s">
        <v>25</v>
      </c>
      <c r="M156" s="21" t="s">
        <v>25</v>
      </c>
      <c r="N156" s="44" t="s">
        <v>25</v>
      </c>
      <c r="O156" s="179"/>
      <c r="P156" s="38"/>
      <c r="Q156" s="38"/>
      <c r="R156" s="39"/>
      <c r="S156" s="39"/>
      <c r="T156" s="39"/>
      <c r="U156" s="39"/>
      <c r="V156" s="39"/>
      <c r="W156" s="39"/>
      <c r="X156" s="39"/>
      <c r="Y156" s="198"/>
      <c r="Z156" s="75"/>
    </row>
    <row r="157" spans="1:26" ht="37.5" x14ac:dyDescent="0.25">
      <c r="A157" s="150"/>
      <c r="B157" s="151"/>
      <c r="C157" s="91"/>
      <c r="D157" s="91"/>
      <c r="E157" s="91"/>
      <c r="F157" s="34" t="s">
        <v>143</v>
      </c>
      <c r="G157" s="20" t="s">
        <v>25</v>
      </c>
      <c r="H157" s="22" t="s">
        <v>25</v>
      </c>
      <c r="I157" s="21" t="s">
        <v>25</v>
      </c>
      <c r="J157" s="21" t="s">
        <v>25</v>
      </c>
      <c r="K157" s="21" t="s">
        <v>25</v>
      </c>
      <c r="L157" s="21" t="s">
        <v>25</v>
      </c>
      <c r="M157" s="21" t="s">
        <v>25</v>
      </c>
      <c r="N157" s="44" t="s">
        <v>25</v>
      </c>
      <c r="O157" s="179"/>
      <c r="P157" s="38"/>
      <c r="Q157" s="38"/>
      <c r="R157" s="39"/>
      <c r="S157" s="39"/>
      <c r="T157" s="39"/>
      <c r="U157" s="39"/>
      <c r="V157" s="39"/>
      <c r="W157" s="39"/>
      <c r="X157" s="39"/>
      <c r="Y157" s="198"/>
      <c r="Z157" s="75"/>
    </row>
    <row r="158" spans="1:26" ht="37.5" x14ac:dyDescent="0.25">
      <c r="A158" s="150"/>
      <c r="B158" s="151"/>
      <c r="C158" s="91"/>
      <c r="D158" s="91"/>
      <c r="E158" s="91"/>
      <c r="F158" s="34" t="s">
        <v>64</v>
      </c>
      <c r="G158" s="20" t="s">
        <v>25</v>
      </c>
      <c r="H158" s="22" t="s">
        <v>25</v>
      </c>
      <c r="I158" s="21" t="s">
        <v>25</v>
      </c>
      <c r="J158" s="21" t="s">
        <v>25</v>
      </c>
      <c r="K158" s="21" t="s">
        <v>25</v>
      </c>
      <c r="L158" s="21" t="s">
        <v>25</v>
      </c>
      <c r="M158" s="21" t="s">
        <v>25</v>
      </c>
      <c r="N158" s="44" t="s">
        <v>25</v>
      </c>
      <c r="O158" s="179"/>
      <c r="P158" s="38"/>
      <c r="Q158" s="38"/>
      <c r="R158" s="39"/>
      <c r="S158" s="39"/>
      <c r="T158" s="39"/>
      <c r="U158" s="39"/>
      <c r="V158" s="39"/>
      <c r="W158" s="39"/>
      <c r="X158" s="39"/>
      <c r="Y158" s="198"/>
      <c r="Z158" s="75"/>
    </row>
    <row r="159" spans="1:26" ht="56.25" x14ac:dyDescent="0.25">
      <c r="A159" s="150"/>
      <c r="B159" s="151"/>
      <c r="C159" s="91"/>
      <c r="D159" s="91"/>
      <c r="E159" s="91"/>
      <c r="F159" s="34" t="s">
        <v>63</v>
      </c>
      <c r="G159" s="20" t="s">
        <v>25</v>
      </c>
      <c r="H159" s="22" t="s">
        <v>25</v>
      </c>
      <c r="I159" s="21" t="s">
        <v>25</v>
      </c>
      <c r="J159" s="21" t="s">
        <v>25</v>
      </c>
      <c r="K159" s="21" t="s">
        <v>25</v>
      </c>
      <c r="L159" s="21" t="s">
        <v>25</v>
      </c>
      <c r="M159" s="21" t="s">
        <v>25</v>
      </c>
      <c r="N159" s="44" t="s">
        <v>25</v>
      </c>
      <c r="O159" s="179"/>
      <c r="P159" s="38"/>
      <c r="Q159" s="38"/>
      <c r="R159" s="39"/>
      <c r="S159" s="39"/>
      <c r="T159" s="39"/>
      <c r="U159" s="39"/>
      <c r="V159" s="39"/>
      <c r="W159" s="39"/>
      <c r="X159" s="39"/>
      <c r="Y159" s="198"/>
      <c r="Z159" s="75"/>
    </row>
    <row r="160" spans="1:26" ht="37.5" x14ac:dyDescent="0.25">
      <c r="A160" s="152"/>
      <c r="B160" s="153"/>
      <c r="C160" s="92"/>
      <c r="D160" s="92"/>
      <c r="E160" s="92"/>
      <c r="F160" s="34" t="s">
        <v>65</v>
      </c>
      <c r="G160" s="26" t="s">
        <v>25</v>
      </c>
      <c r="H160" s="27" t="s">
        <v>25</v>
      </c>
      <c r="I160" s="28" t="s">
        <v>25</v>
      </c>
      <c r="J160" s="28" t="s">
        <v>25</v>
      </c>
      <c r="K160" s="28" t="s">
        <v>25</v>
      </c>
      <c r="L160" s="28" t="s">
        <v>25</v>
      </c>
      <c r="M160" s="28" t="s">
        <v>25</v>
      </c>
      <c r="N160" s="69" t="s">
        <v>25</v>
      </c>
      <c r="O160" s="179"/>
      <c r="P160" s="38"/>
      <c r="Q160" s="38"/>
      <c r="R160" s="39"/>
      <c r="S160" s="39"/>
      <c r="T160" s="39"/>
      <c r="U160" s="39"/>
      <c r="V160" s="39"/>
      <c r="W160" s="39"/>
      <c r="X160" s="39"/>
      <c r="Y160" s="198"/>
      <c r="Z160" s="75"/>
    </row>
    <row r="161" spans="1:26" x14ac:dyDescent="0.25">
      <c r="A161" s="130" t="s">
        <v>59</v>
      </c>
      <c r="B161" s="131"/>
      <c r="C161" s="131"/>
      <c r="D161" s="132"/>
      <c r="E161" s="18"/>
      <c r="F161" s="29"/>
      <c r="G161" s="20"/>
      <c r="H161" s="27"/>
      <c r="I161" s="28"/>
      <c r="J161" s="28"/>
      <c r="K161" s="28"/>
      <c r="L161" s="28"/>
      <c r="M161" s="28"/>
      <c r="N161" s="67"/>
      <c r="O161" s="71"/>
      <c r="P161" s="18"/>
      <c r="Q161" s="18"/>
      <c r="R161" s="15"/>
      <c r="S161" s="15"/>
      <c r="T161" s="15"/>
      <c r="U161" s="15"/>
      <c r="V161" s="15"/>
      <c r="W161" s="15"/>
      <c r="X161" s="15"/>
      <c r="Y161" s="192"/>
      <c r="Z161" s="75"/>
    </row>
    <row r="162" spans="1:26" x14ac:dyDescent="0.25">
      <c r="A162" s="136" t="s">
        <v>51</v>
      </c>
      <c r="B162" s="175"/>
      <c r="C162" s="158" t="s">
        <v>9</v>
      </c>
      <c r="D162" s="158" t="s">
        <v>70</v>
      </c>
      <c r="E162" s="158" t="s">
        <v>68</v>
      </c>
      <c r="F162" s="20" t="s">
        <v>25</v>
      </c>
      <c r="G162" s="20" t="s">
        <v>25</v>
      </c>
      <c r="H162" s="20" t="s">
        <v>25</v>
      </c>
      <c r="I162" s="21" t="s">
        <v>25</v>
      </c>
      <c r="J162" s="21" t="s">
        <v>25</v>
      </c>
      <c r="K162" s="21" t="s">
        <v>25</v>
      </c>
      <c r="L162" s="21" t="s">
        <v>25</v>
      </c>
      <c r="M162" s="21" t="s">
        <v>25</v>
      </c>
      <c r="N162" s="21" t="s">
        <v>25</v>
      </c>
      <c r="O162" s="21"/>
      <c r="P162" s="20" t="s">
        <v>25</v>
      </c>
      <c r="Q162" s="20" t="s">
        <v>25</v>
      </c>
      <c r="R162" s="20" t="s">
        <v>25</v>
      </c>
      <c r="S162" s="20" t="s">
        <v>25</v>
      </c>
      <c r="T162" s="20" t="s">
        <v>25</v>
      </c>
      <c r="U162" s="20" t="s">
        <v>25</v>
      </c>
      <c r="V162" s="20" t="s">
        <v>25</v>
      </c>
      <c r="W162" s="20" t="s">
        <v>25</v>
      </c>
      <c r="X162" s="20" t="s">
        <v>25</v>
      </c>
      <c r="Y162" s="30" t="s">
        <v>25</v>
      </c>
      <c r="Z162" s="20"/>
    </row>
    <row r="163" spans="1:26" x14ac:dyDescent="0.25">
      <c r="A163" s="130" t="s">
        <v>52</v>
      </c>
      <c r="B163" s="176"/>
      <c r="C163" s="158"/>
      <c r="D163" s="158"/>
      <c r="E163" s="158"/>
      <c r="F163" s="20" t="s">
        <v>25</v>
      </c>
      <c r="G163" s="20" t="s">
        <v>25</v>
      </c>
      <c r="H163" s="20" t="s">
        <v>25</v>
      </c>
      <c r="I163" s="21" t="s">
        <v>25</v>
      </c>
      <c r="J163" s="21" t="s">
        <v>25</v>
      </c>
      <c r="K163" s="21" t="s">
        <v>25</v>
      </c>
      <c r="L163" s="21" t="s">
        <v>25</v>
      </c>
      <c r="M163" s="21" t="s">
        <v>25</v>
      </c>
      <c r="N163" s="21" t="s">
        <v>25</v>
      </c>
      <c r="O163" s="21"/>
      <c r="P163" s="20" t="s">
        <v>25</v>
      </c>
      <c r="Q163" s="20" t="s">
        <v>25</v>
      </c>
      <c r="R163" s="20" t="s">
        <v>25</v>
      </c>
      <c r="S163" s="20" t="s">
        <v>25</v>
      </c>
      <c r="T163" s="20" t="s">
        <v>25</v>
      </c>
      <c r="U163" s="20" t="s">
        <v>25</v>
      </c>
      <c r="V163" s="20" t="s">
        <v>25</v>
      </c>
      <c r="W163" s="20" t="s">
        <v>25</v>
      </c>
      <c r="X163" s="20" t="s">
        <v>25</v>
      </c>
      <c r="Y163" s="30" t="s">
        <v>25</v>
      </c>
      <c r="Z163" s="20"/>
    </row>
    <row r="164" spans="1:26" x14ac:dyDescent="0.25">
      <c r="A164" s="84" t="s">
        <v>15</v>
      </c>
      <c r="B164" s="87" t="s">
        <v>45</v>
      </c>
      <c r="C164" s="90" t="s">
        <v>9</v>
      </c>
      <c r="D164" s="90" t="s">
        <v>70</v>
      </c>
      <c r="E164" s="90" t="s">
        <v>68</v>
      </c>
      <c r="F164" s="29" t="s">
        <v>11</v>
      </c>
      <c r="G164" s="30">
        <f>H164+I164+J164+K164+L164+M164+N164</f>
        <v>16078718.640000001</v>
      </c>
      <c r="H164" s="23">
        <f>H165+H166+H167</f>
        <v>607910</v>
      </c>
      <c r="I164" s="23">
        <f t="shared" ref="I164:N164" si="63">I165+I166+I167</f>
        <v>449583.04</v>
      </c>
      <c r="J164" s="23">
        <f t="shared" si="63"/>
        <v>156400</v>
      </c>
      <c r="K164" s="23">
        <f t="shared" si="63"/>
        <v>917325.6</v>
      </c>
      <c r="L164" s="23">
        <f t="shared" si="63"/>
        <v>13746500</v>
      </c>
      <c r="M164" s="23">
        <f t="shared" si="63"/>
        <v>100500</v>
      </c>
      <c r="N164" s="23">
        <f t="shared" si="63"/>
        <v>100500</v>
      </c>
      <c r="O164" s="23"/>
      <c r="P164" s="20" t="s">
        <v>25</v>
      </c>
      <c r="Q164" s="20" t="s">
        <v>25</v>
      </c>
      <c r="R164" s="20" t="s">
        <v>25</v>
      </c>
      <c r="S164" s="20" t="s">
        <v>25</v>
      </c>
      <c r="T164" s="20" t="s">
        <v>25</v>
      </c>
      <c r="U164" s="20" t="s">
        <v>25</v>
      </c>
      <c r="V164" s="20" t="s">
        <v>25</v>
      </c>
      <c r="W164" s="20" t="s">
        <v>25</v>
      </c>
      <c r="X164" s="20" t="s">
        <v>25</v>
      </c>
      <c r="Y164" s="30" t="s">
        <v>25</v>
      </c>
      <c r="Z164" s="20"/>
    </row>
    <row r="165" spans="1:26" ht="37.5" x14ac:dyDescent="0.25">
      <c r="A165" s="85"/>
      <c r="B165" s="88"/>
      <c r="C165" s="91"/>
      <c r="D165" s="91"/>
      <c r="E165" s="91"/>
      <c r="F165" s="29" t="s">
        <v>26</v>
      </c>
      <c r="G165" s="30">
        <f>H165+I165+J165+K165+L165+M165+N165</f>
        <v>15501358.640000001</v>
      </c>
      <c r="H165" s="23">
        <v>290410</v>
      </c>
      <c r="I165" s="21">
        <f>I181+I189+I197+I213+I221+I229</f>
        <v>242583.03999999998</v>
      </c>
      <c r="J165" s="21">
        <f>J173</f>
        <v>149540</v>
      </c>
      <c r="K165" s="21">
        <f>K172</f>
        <v>917325.6</v>
      </c>
      <c r="L165" s="21">
        <f t="shared" ref="L165:N165" si="64">L173</f>
        <v>13700500</v>
      </c>
      <c r="M165" s="21">
        <f t="shared" si="64"/>
        <v>100500</v>
      </c>
      <c r="N165" s="21">
        <f t="shared" si="64"/>
        <v>100500</v>
      </c>
      <c r="O165" s="21"/>
      <c r="P165" s="20" t="s">
        <v>25</v>
      </c>
      <c r="Q165" s="20" t="s">
        <v>25</v>
      </c>
      <c r="R165" s="20" t="s">
        <v>25</v>
      </c>
      <c r="S165" s="20" t="s">
        <v>25</v>
      </c>
      <c r="T165" s="20" t="s">
        <v>25</v>
      </c>
      <c r="U165" s="20" t="s">
        <v>25</v>
      </c>
      <c r="V165" s="20" t="s">
        <v>25</v>
      </c>
      <c r="W165" s="20" t="s">
        <v>25</v>
      </c>
      <c r="X165" s="20" t="s">
        <v>25</v>
      </c>
      <c r="Y165" s="30" t="s">
        <v>25</v>
      </c>
      <c r="Z165" s="20"/>
    </row>
    <row r="166" spans="1:26" ht="37.5" x14ac:dyDescent="0.25">
      <c r="A166" s="85"/>
      <c r="B166" s="88"/>
      <c r="C166" s="91"/>
      <c r="D166" s="91"/>
      <c r="E166" s="91"/>
      <c r="F166" s="19" t="s">
        <v>27</v>
      </c>
      <c r="G166" s="20">
        <v>38000</v>
      </c>
      <c r="H166" s="22">
        <v>217500</v>
      </c>
      <c r="I166" s="23">
        <f>I190+I198</f>
        <v>107000</v>
      </c>
      <c r="J166" s="23">
        <f>J174</f>
        <v>6860</v>
      </c>
      <c r="K166" s="23">
        <v>0</v>
      </c>
      <c r="L166" s="23">
        <v>0</v>
      </c>
      <c r="M166" s="21">
        <v>0</v>
      </c>
      <c r="N166" s="44">
        <v>0</v>
      </c>
      <c r="O166" s="44"/>
      <c r="P166" s="20" t="s">
        <v>25</v>
      </c>
      <c r="Q166" s="20" t="s">
        <v>25</v>
      </c>
      <c r="R166" s="20" t="s">
        <v>25</v>
      </c>
      <c r="S166" s="20" t="s">
        <v>25</v>
      </c>
      <c r="T166" s="20" t="s">
        <v>25</v>
      </c>
      <c r="U166" s="20" t="s">
        <v>25</v>
      </c>
      <c r="V166" s="20" t="s">
        <v>25</v>
      </c>
      <c r="W166" s="20" t="s">
        <v>25</v>
      </c>
      <c r="X166" s="20" t="s">
        <v>25</v>
      </c>
      <c r="Y166" s="30" t="s">
        <v>25</v>
      </c>
      <c r="Z166" s="20"/>
    </row>
    <row r="167" spans="1:26" ht="56.25" x14ac:dyDescent="0.25">
      <c r="A167" s="85"/>
      <c r="B167" s="88"/>
      <c r="C167" s="91"/>
      <c r="D167" s="91"/>
      <c r="E167" s="91"/>
      <c r="F167" s="34" t="s">
        <v>62</v>
      </c>
      <c r="G167" s="20" t="s">
        <v>25</v>
      </c>
      <c r="H167" s="22">
        <v>100000</v>
      </c>
      <c r="I167" s="23">
        <f>I223+I231</f>
        <v>100000</v>
      </c>
      <c r="J167" s="23">
        <v>0</v>
      </c>
      <c r="K167" s="23">
        <v>0</v>
      </c>
      <c r="L167" s="23">
        <f>L175</f>
        <v>46000</v>
      </c>
      <c r="M167" s="21">
        <v>0</v>
      </c>
      <c r="N167" s="44">
        <v>0</v>
      </c>
      <c r="O167" s="44"/>
      <c r="P167" s="20" t="s">
        <v>25</v>
      </c>
      <c r="Q167" s="20" t="s">
        <v>25</v>
      </c>
      <c r="R167" s="20" t="s">
        <v>25</v>
      </c>
      <c r="S167" s="20" t="s">
        <v>25</v>
      </c>
      <c r="T167" s="20" t="s">
        <v>25</v>
      </c>
      <c r="U167" s="20" t="s">
        <v>25</v>
      </c>
      <c r="V167" s="20" t="s">
        <v>25</v>
      </c>
      <c r="W167" s="20" t="s">
        <v>25</v>
      </c>
      <c r="X167" s="20" t="s">
        <v>25</v>
      </c>
      <c r="Y167" s="30" t="s">
        <v>25</v>
      </c>
      <c r="Z167" s="20"/>
    </row>
    <row r="168" spans="1:26" ht="37.5" x14ac:dyDescent="0.25">
      <c r="A168" s="85"/>
      <c r="B168" s="88"/>
      <c r="C168" s="91"/>
      <c r="D168" s="91"/>
      <c r="E168" s="91"/>
      <c r="F168" s="34" t="s">
        <v>143</v>
      </c>
      <c r="G168" s="20" t="s">
        <v>25</v>
      </c>
      <c r="H168" s="22" t="s">
        <v>25</v>
      </c>
      <c r="I168" s="21" t="s">
        <v>25</v>
      </c>
      <c r="J168" s="21" t="s">
        <v>25</v>
      </c>
      <c r="K168" s="21" t="s">
        <v>25</v>
      </c>
      <c r="L168" s="21" t="s">
        <v>25</v>
      </c>
      <c r="M168" s="21" t="s">
        <v>25</v>
      </c>
      <c r="N168" s="44" t="s">
        <v>25</v>
      </c>
      <c r="O168" s="44"/>
      <c r="P168" s="20" t="s">
        <v>25</v>
      </c>
      <c r="Q168" s="20" t="s">
        <v>25</v>
      </c>
      <c r="R168" s="20" t="s">
        <v>25</v>
      </c>
      <c r="S168" s="20" t="s">
        <v>25</v>
      </c>
      <c r="T168" s="20" t="s">
        <v>25</v>
      </c>
      <c r="U168" s="20" t="s">
        <v>25</v>
      </c>
      <c r="V168" s="20" t="s">
        <v>25</v>
      </c>
      <c r="W168" s="20" t="s">
        <v>25</v>
      </c>
      <c r="X168" s="20" t="s">
        <v>25</v>
      </c>
      <c r="Y168" s="30" t="s">
        <v>25</v>
      </c>
      <c r="Z168" s="20"/>
    </row>
    <row r="169" spans="1:26" ht="37.5" x14ac:dyDescent="0.25">
      <c r="A169" s="85"/>
      <c r="B169" s="88"/>
      <c r="C169" s="91"/>
      <c r="D169" s="91"/>
      <c r="E169" s="91"/>
      <c r="F169" s="34" t="s">
        <v>64</v>
      </c>
      <c r="G169" s="20" t="s">
        <v>25</v>
      </c>
      <c r="H169" s="22" t="s">
        <v>25</v>
      </c>
      <c r="I169" s="21" t="s">
        <v>25</v>
      </c>
      <c r="J169" s="21" t="s">
        <v>25</v>
      </c>
      <c r="K169" s="21" t="s">
        <v>25</v>
      </c>
      <c r="L169" s="21" t="s">
        <v>25</v>
      </c>
      <c r="M169" s="21" t="s">
        <v>25</v>
      </c>
      <c r="N169" s="44" t="s">
        <v>25</v>
      </c>
      <c r="O169" s="44"/>
      <c r="P169" s="20" t="s">
        <v>25</v>
      </c>
      <c r="Q169" s="20" t="s">
        <v>25</v>
      </c>
      <c r="R169" s="20" t="s">
        <v>25</v>
      </c>
      <c r="S169" s="20" t="s">
        <v>25</v>
      </c>
      <c r="T169" s="20" t="s">
        <v>25</v>
      </c>
      <c r="U169" s="20" t="s">
        <v>25</v>
      </c>
      <c r="V169" s="20" t="s">
        <v>25</v>
      </c>
      <c r="W169" s="20" t="s">
        <v>25</v>
      </c>
      <c r="X169" s="20" t="s">
        <v>25</v>
      </c>
      <c r="Y169" s="30" t="s">
        <v>25</v>
      </c>
      <c r="Z169" s="20"/>
    </row>
    <row r="170" spans="1:26" ht="56.25" x14ac:dyDescent="0.25">
      <c r="A170" s="85"/>
      <c r="B170" s="88"/>
      <c r="C170" s="91"/>
      <c r="D170" s="91"/>
      <c r="E170" s="91"/>
      <c r="F170" s="34" t="s">
        <v>63</v>
      </c>
      <c r="G170" s="20" t="s">
        <v>25</v>
      </c>
      <c r="H170" s="22" t="s">
        <v>25</v>
      </c>
      <c r="I170" s="21" t="s">
        <v>25</v>
      </c>
      <c r="J170" s="21" t="s">
        <v>25</v>
      </c>
      <c r="K170" s="21" t="s">
        <v>25</v>
      </c>
      <c r="L170" s="21" t="s">
        <v>25</v>
      </c>
      <c r="M170" s="21" t="s">
        <v>25</v>
      </c>
      <c r="N170" s="44" t="s">
        <v>25</v>
      </c>
      <c r="O170" s="44"/>
      <c r="P170" s="20" t="s">
        <v>25</v>
      </c>
      <c r="Q170" s="20" t="s">
        <v>25</v>
      </c>
      <c r="R170" s="20" t="s">
        <v>25</v>
      </c>
      <c r="S170" s="20" t="s">
        <v>25</v>
      </c>
      <c r="T170" s="20" t="s">
        <v>25</v>
      </c>
      <c r="U170" s="20" t="s">
        <v>25</v>
      </c>
      <c r="V170" s="20" t="s">
        <v>25</v>
      </c>
      <c r="W170" s="20" t="s">
        <v>25</v>
      </c>
      <c r="X170" s="20" t="s">
        <v>25</v>
      </c>
      <c r="Y170" s="30" t="s">
        <v>25</v>
      </c>
      <c r="Z170" s="20"/>
    </row>
    <row r="171" spans="1:26" ht="37.5" x14ac:dyDescent="0.25">
      <c r="A171" s="86"/>
      <c r="B171" s="89"/>
      <c r="C171" s="92"/>
      <c r="D171" s="92"/>
      <c r="E171" s="92"/>
      <c r="F171" s="34" t="s">
        <v>65</v>
      </c>
      <c r="G171" s="26" t="s">
        <v>25</v>
      </c>
      <c r="H171" s="27" t="s">
        <v>25</v>
      </c>
      <c r="I171" s="28" t="s">
        <v>25</v>
      </c>
      <c r="J171" s="28" t="s">
        <v>25</v>
      </c>
      <c r="K171" s="28" t="s">
        <v>25</v>
      </c>
      <c r="L171" s="28" t="s">
        <v>25</v>
      </c>
      <c r="M171" s="28" t="s">
        <v>25</v>
      </c>
      <c r="N171" s="69" t="s">
        <v>25</v>
      </c>
      <c r="O171" s="69"/>
      <c r="P171" s="20" t="s">
        <v>25</v>
      </c>
      <c r="Q171" s="20" t="s">
        <v>25</v>
      </c>
      <c r="R171" s="20" t="s">
        <v>25</v>
      </c>
      <c r="S171" s="20" t="s">
        <v>25</v>
      </c>
      <c r="T171" s="20" t="s">
        <v>25</v>
      </c>
      <c r="U171" s="20" t="s">
        <v>25</v>
      </c>
      <c r="V171" s="20" t="s">
        <v>25</v>
      </c>
      <c r="W171" s="20" t="s">
        <v>25</v>
      </c>
      <c r="X171" s="20" t="s">
        <v>25</v>
      </c>
      <c r="Y171" s="30" t="s">
        <v>25</v>
      </c>
      <c r="Z171" s="20"/>
    </row>
    <row r="172" spans="1:26" ht="44.25" customHeight="1" x14ac:dyDescent="0.25">
      <c r="A172" s="84" t="s">
        <v>12</v>
      </c>
      <c r="B172" s="87" t="s">
        <v>29</v>
      </c>
      <c r="C172" s="90" t="s">
        <v>9</v>
      </c>
      <c r="D172" s="90" t="s">
        <v>70</v>
      </c>
      <c r="E172" s="90" t="s">
        <v>68</v>
      </c>
      <c r="F172" s="29" t="s">
        <v>11</v>
      </c>
      <c r="G172" s="30">
        <f>H172+I172+J172+K172+L172+M172+N172</f>
        <v>16032718.640000001</v>
      </c>
      <c r="H172" s="23">
        <v>607910</v>
      </c>
      <c r="I172" s="21">
        <f>I175+I174+I173</f>
        <v>449583.04</v>
      </c>
      <c r="J172" s="21">
        <f>J180+J188+J196+J204+J212+J220+J228+J236</f>
        <v>156400</v>
      </c>
      <c r="K172" s="21">
        <f>K173</f>
        <v>917325.6</v>
      </c>
      <c r="L172" s="21">
        <f>L180+L188+L196+L244</f>
        <v>13700500</v>
      </c>
      <c r="M172" s="21">
        <f t="shared" ref="M172:N173" si="65">M180+M188+M196</f>
        <v>100500</v>
      </c>
      <c r="N172" s="21">
        <f t="shared" si="65"/>
        <v>100500</v>
      </c>
      <c r="O172" s="21"/>
      <c r="P172" s="20" t="s">
        <v>25</v>
      </c>
      <c r="Q172" s="20" t="s">
        <v>25</v>
      </c>
      <c r="R172" s="20" t="s">
        <v>25</v>
      </c>
      <c r="S172" s="20" t="s">
        <v>25</v>
      </c>
      <c r="T172" s="20" t="s">
        <v>25</v>
      </c>
      <c r="U172" s="20" t="s">
        <v>25</v>
      </c>
      <c r="V172" s="20" t="s">
        <v>25</v>
      </c>
      <c r="W172" s="20" t="s">
        <v>25</v>
      </c>
      <c r="X172" s="20" t="s">
        <v>25</v>
      </c>
      <c r="Y172" s="30" t="s">
        <v>25</v>
      </c>
      <c r="Z172" s="20"/>
    </row>
    <row r="173" spans="1:26" ht="37.5" x14ac:dyDescent="0.25">
      <c r="A173" s="85"/>
      <c r="B173" s="88"/>
      <c r="C173" s="91"/>
      <c r="D173" s="91"/>
      <c r="E173" s="91"/>
      <c r="F173" s="29" t="s">
        <v>26</v>
      </c>
      <c r="G173" s="30">
        <f>H173+I173+J173+K173+L173+M173+N173</f>
        <v>15501358.640000001</v>
      </c>
      <c r="H173" s="23">
        <v>290410</v>
      </c>
      <c r="I173" s="21">
        <f>I181+I189+I197+I213+I221+I229</f>
        <v>242583.03999999998</v>
      </c>
      <c r="J173" s="21">
        <f>J181+J189+J197+J205+J213+J221+J229+J237</f>
        <v>149540</v>
      </c>
      <c r="K173" s="21">
        <f>K181+K189+K197</f>
        <v>917325.6</v>
      </c>
      <c r="L173" s="21">
        <f>L181+L189+L197+L244</f>
        <v>13700500</v>
      </c>
      <c r="M173" s="21">
        <f t="shared" si="65"/>
        <v>100500</v>
      </c>
      <c r="N173" s="21">
        <f t="shared" si="65"/>
        <v>100500</v>
      </c>
      <c r="O173" s="21"/>
      <c r="P173" s="20" t="s">
        <v>25</v>
      </c>
      <c r="Q173" s="20" t="s">
        <v>25</v>
      </c>
      <c r="R173" s="20" t="s">
        <v>25</v>
      </c>
      <c r="S173" s="20" t="s">
        <v>25</v>
      </c>
      <c r="T173" s="20" t="s">
        <v>25</v>
      </c>
      <c r="U173" s="20" t="s">
        <v>25</v>
      </c>
      <c r="V173" s="20" t="s">
        <v>25</v>
      </c>
      <c r="W173" s="20" t="s">
        <v>25</v>
      </c>
      <c r="X173" s="20" t="s">
        <v>25</v>
      </c>
      <c r="Y173" s="30" t="s">
        <v>25</v>
      </c>
      <c r="Z173" s="20"/>
    </row>
    <row r="174" spans="1:26" ht="37.5" x14ac:dyDescent="0.25">
      <c r="A174" s="85"/>
      <c r="B174" s="88"/>
      <c r="C174" s="91"/>
      <c r="D174" s="91"/>
      <c r="E174" s="91"/>
      <c r="F174" s="19" t="s">
        <v>27</v>
      </c>
      <c r="G174" s="15">
        <v>0</v>
      </c>
      <c r="H174" s="20">
        <v>217500</v>
      </c>
      <c r="I174" s="21">
        <f>I190+I198</f>
        <v>107000</v>
      </c>
      <c r="J174" s="21">
        <f>J206+J214+J222+J230+J238</f>
        <v>6860</v>
      </c>
      <c r="K174" s="17">
        <v>0</v>
      </c>
      <c r="L174" s="21">
        <v>0</v>
      </c>
      <c r="M174" s="17">
        <v>0</v>
      </c>
      <c r="N174" s="17">
        <v>0</v>
      </c>
      <c r="O174" s="17"/>
      <c r="P174" s="20" t="s">
        <v>25</v>
      </c>
      <c r="Q174" s="20" t="s">
        <v>25</v>
      </c>
      <c r="R174" s="20" t="s">
        <v>25</v>
      </c>
      <c r="S174" s="20" t="s">
        <v>25</v>
      </c>
      <c r="T174" s="20" t="s">
        <v>25</v>
      </c>
      <c r="U174" s="20" t="s">
        <v>25</v>
      </c>
      <c r="V174" s="20" t="s">
        <v>25</v>
      </c>
      <c r="W174" s="20" t="s">
        <v>25</v>
      </c>
      <c r="X174" s="20" t="s">
        <v>25</v>
      </c>
      <c r="Y174" s="30" t="s">
        <v>25</v>
      </c>
      <c r="Z174" s="20"/>
    </row>
    <row r="175" spans="1:26" ht="56.25" x14ac:dyDescent="0.25">
      <c r="A175" s="85"/>
      <c r="B175" s="88"/>
      <c r="C175" s="91"/>
      <c r="D175" s="91"/>
      <c r="E175" s="91"/>
      <c r="F175" s="34" t="s">
        <v>62</v>
      </c>
      <c r="G175" s="20">
        <v>0</v>
      </c>
      <c r="H175" s="20">
        <v>100000</v>
      </c>
      <c r="I175" s="21">
        <f>I223+I231</f>
        <v>100000</v>
      </c>
      <c r="J175" s="17">
        <v>0</v>
      </c>
      <c r="K175" s="17">
        <v>0</v>
      </c>
      <c r="L175" s="21">
        <f>L255</f>
        <v>46000</v>
      </c>
      <c r="M175" s="17">
        <v>0</v>
      </c>
      <c r="N175" s="17">
        <v>0</v>
      </c>
      <c r="O175" s="17"/>
      <c r="P175" s="20" t="s">
        <v>25</v>
      </c>
      <c r="Q175" s="20" t="s">
        <v>25</v>
      </c>
      <c r="R175" s="20" t="s">
        <v>25</v>
      </c>
      <c r="S175" s="20" t="s">
        <v>25</v>
      </c>
      <c r="T175" s="20" t="s">
        <v>25</v>
      </c>
      <c r="U175" s="20" t="s">
        <v>25</v>
      </c>
      <c r="V175" s="20" t="s">
        <v>25</v>
      </c>
      <c r="W175" s="20" t="s">
        <v>25</v>
      </c>
      <c r="X175" s="20" t="s">
        <v>25</v>
      </c>
      <c r="Y175" s="30" t="s">
        <v>25</v>
      </c>
      <c r="Z175" s="20"/>
    </row>
    <row r="176" spans="1:26" ht="37.5" x14ac:dyDescent="0.25">
      <c r="A176" s="85"/>
      <c r="B176" s="88"/>
      <c r="C176" s="91"/>
      <c r="D176" s="91"/>
      <c r="E176" s="91"/>
      <c r="F176" s="34" t="s">
        <v>143</v>
      </c>
      <c r="G176" s="20" t="s">
        <v>25</v>
      </c>
      <c r="H176" s="22" t="s">
        <v>25</v>
      </c>
      <c r="I176" s="21" t="s">
        <v>25</v>
      </c>
      <c r="J176" s="21" t="s">
        <v>25</v>
      </c>
      <c r="K176" s="21" t="s">
        <v>25</v>
      </c>
      <c r="L176" s="21" t="s">
        <v>25</v>
      </c>
      <c r="M176" s="21" t="s">
        <v>25</v>
      </c>
      <c r="N176" s="44" t="s">
        <v>25</v>
      </c>
      <c r="O176" s="44"/>
      <c r="P176" s="20" t="s">
        <v>25</v>
      </c>
      <c r="Q176" s="20" t="s">
        <v>25</v>
      </c>
      <c r="R176" s="20" t="s">
        <v>25</v>
      </c>
      <c r="S176" s="20" t="s">
        <v>25</v>
      </c>
      <c r="T176" s="20" t="s">
        <v>25</v>
      </c>
      <c r="U176" s="20" t="s">
        <v>25</v>
      </c>
      <c r="V176" s="20" t="s">
        <v>25</v>
      </c>
      <c r="W176" s="20" t="s">
        <v>25</v>
      </c>
      <c r="X176" s="20" t="s">
        <v>25</v>
      </c>
      <c r="Y176" s="30" t="s">
        <v>25</v>
      </c>
      <c r="Z176" s="20"/>
    </row>
    <row r="177" spans="1:26" ht="37.5" x14ac:dyDescent="0.25">
      <c r="A177" s="85"/>
      <c r="B177" s="88"/>
      <c r="C177" s="91"/>
      <c r="D177" s="91"/>
      <c r="E177" s="91"/>
      <c r="F177" s="34" t="s">
        <v>64</v>
      </c>
      <c r="G177" s="20" t="s">
        <v>25</v>
      </c>
      <c r="H177" s="22" t="s">
        <v>25</v>
      </c>
      <c r="I177" s="21" t="s">
        <v>25</v>
      </c>
      <c r="J177" s="21" t="s">
        <v>25</v>
      </c>
      <c r="K177" s="21" t="s">
        <v>25</v>
      </c>
      <c r="L177" s="21" t="s">
        <v>25</v>
      </c>
      <c r="M177" s="21" t="s">
        <v>25</v>
      </c>
      <c r="N177" s="44" t="s">
        <v>25</v>
      </c>
      <c r="O177" s="44"/>
      <c r="P177" s="20" t="s">
        <v>25</v>
      </c>
      <c r="Q177" s="20" t="s">
        <v>25</v>
      </c>
      <c r="R177" s="20" t="s">
        <v>25</v>
      </c>
      <c r="S177" s="20" t="s">
        <v>25</v>
      </c>
      <c r="T177" s="20" t="s">
        <v>25</v>
      </c>
      <c r="U177" s="20" t="s">
        <v>25</v>
      </c>
      <c r="V177" s="20" t="s">
        <v>25</v>
      </c>
      <c r="W177" s="20" t="s">
        <v>25</v>
      </c>
      <c r="X177" s="20" t="s">
        <v>25</v>
      </c>
      <c r="Y177" s="30" t="s">
        <v>25</v>
      </c>
      <c r="Z177" s="20"/>
    </row>
    <row r="178" spans="1:26" ht="56.25" x14ac:dyDescent="0.25">
      <c r="A178" s="85"/>
      <c r="B178" s="88"/>
      <c r="C178" s="91"/>
      <c r="D178" s="91"/>
      <c r="E178" s="91"/>
      <c r="F178" s="34" t="s">
        <v>63</v>
      </c>
      <c r="G178" s="20" t="s">
        <v>25</v>
      </c>
      <c r="H178" s="22" t="s">
        <v>25</v>
      </c>
      <c r="I178" s="21" t="s">
        <v>25</v>
      </c>
      <c r="J178" s="21" t="s">
        <v>25</v>
      </c>
      <c r="K178" s="21" t="s">
        <v>25</v>
      </c>
      <c r="L178" s="21" t="s">
        <v>25</v>
      </c>
      <c r="M178" s="21" t="s">
        <v>25</v>
      </c>
      <c r="N178" s="44" t="s">
        <v>25</v>
      </c>
      <c r="O178" s="44"/>
      <c r="P178" s="20" t="s">
        <v>25</v>
      </c>
      <c r="Q178" s="20" t="s">
        <v>25</v>
      </c>
      <c r="R178" s="20" t="s">
        <v>25</v>
      </c>
      <c r="S178" s="20" t="s">
        <v>25</v>
      </c>
      <c r="T178" s="20" t="s">
        <v>25</v>
      </c>
      <c r="U178" s="20" t="s">
        <v>25</v>
      </c>
      <c r="V178" s="20" t="s">
        <v>25</v>
      </c>
      <c r="W178" s="20" t="s">
        <v>25</v>
      </c>
      <c r="X178" s="20" t="s">
        <v>25</v>
      </c>
      <c r="Y178" s="30" t="s">
        <v>25</v>
      </c>
      <c r="Z178" s="20"/>
    </row>
    <row r="179" spans="1:26" ht="37.5" x14ac:dyDescent="0.25">
      <c r="A179" s="86"/>
      <c r="B179" s="89"/>
      <c r="C179" s="92"/>
      <c r="D179" s="92"/>
      <c r="E179" s="92"/>
      <c r="F179" s="34" t="s">
        <v>65</v>
      </c>
      <c r="G179" s="26" t="s">
        <v>25</v>
      </c>
      <c r="H179" s="27" t="s">
        <v>25</v>
      </c>
      <c r="I179" s="28" t="s">
        <v>25</v>
      </c>
      <c r="J179" s="28" t="s">
        <v>25</v>
      </c>
      <c r="K179" s="28" t="s">
        <v>25</v>
      </c>
      <c r="L179" s="28" t="s">
        <v>25</v>
      </c>
      <c r="M179" s="28" t="s">
        <v>25</v>
      </c>
      <c r="N179" s="69" t="s">
        <v>25</v>
      </c>
      <c r="O179" s="69"/>
      <c r="P179" s="20" t="s">
        <v>25</v>
      </c>
      <c r="Q179" s="20" t="s">
        <v>25</v>
      </c>
      <c r="R179" s="20" t="s">
        <v>25</v>
      </c>
      <c r="S179" s="20" t="s">
        <v>25</v>
      </c>
      <c r="T179" s="20" t="s">
        <v>25</v>
      </c>
      <c r="U179" s="20" t="s">
        <v>25</v>
      </c>
      <c r="V179" s="20" t="s">
        <v>25</v>
      </c>
      <c r="W179" s="20" t="s">
        <v>25</v>
      </c>
      <c r="X179" s="20" t="s">
        <v>25</v>
      </c>
      <c r="Y179" s="30" t="s">
        <v>25</v>
      </c>
      <c r="Z179" s="20"/>
    </row>
    <row r="180" spans="1:26" ht="20.25" customHeight="1" x14ac:dyDescent="0.25">
      <c r="A180" s="84" t="s">
        <v>16</v>
      </c>
      <c r="B180" s="87" t="s">
        <v>30</v>
      </c>
      <c r="C180" s="90" t="s">
        <v>9</v>
      </c>
      <c r="D180" s="90" t="s">
        <v>70</v>
      </c>
      <c r="E180" s="90" t="s">
        <v>68</v>
      </c>
      <c r="F180" s="29" t="s">
        <v>11</v>
      </c>
      <c r="G180" s="46">
        <f>SUM(H180:N180)</f>
        <v>343583.04</v>
      </c>
      <c r="H180" s="47">
        <v>199500</v>
      </c>
      <c r="I180" s="47">
        <f t="shared" ref="I180:N180" si="66">I181</f>
        <v>114083.04</v>
      </c>
      <c r="J180" s="47">
        <f>J181</f>
        <v>30000</v>
      </c>
      <c r="K180" s="47">
        <v>0</v>
      </c>
      <c r="L180" s="47">
        <v>0</v>
      </c>
      <c r="M180" s="47">
        <v>0</v>
      </c>
      <c r="N180" s="47">
        <f t="shared" si="66"/>
        <v>0</v>
      </c>
      <c r="O180" s="181"/>
      <c r="P180" s="99" t="s">
        <v>147</v>
      </c>
      <c r="Q180" s="96" t="s">
        <v>18</v>
      </c>
      <c r="R180" s="96">
        <f>S180+T180+U180+V180+W180+X180+Y180</f>
        <v>11</v>
      </c>
      <c r="S180" s="96">
        <v>5</v>
      </c>
      <c r="T180" s="96">
        <v>5</v>
      </c>
      <c r="U180" s="96">
        <v>1</v>
      </c>
      <c r="V180" s="96">
        <v>0</v>
      </c>
      <c r="W180" s="96">
        <v>0</v>
      </c>
      <c r="X180" s="96">
        <v>0</v>
      </c>
      <c r="Y180" s="199">
        <v>0</v>
      </c>
      <c r="Z180" s="17"/>
    </row>
    <row r="181" spans="1:26" ht="37.5" x14ac:dyDescent="0.25">
      <c r="A181" s="85"/>
      <c r="B181" s="88"/>
      <c r="C181" s="91"/>
      <c r="D181" s="91"/>
      <c r="E181" s="91"/>
      <c r="F181" s="29" t="s">
        <v>26</v>
      </c>
      <c r="G181" s="46">
        <f>H181+I181+J181+K181+L181+M181+N181</f>
        <v>343583.04</v>
      </c>
      <c r="H181" s="48">
        <v>199500</v>
      </c>
      <c r="I181" s="48">
        <v>114083.04</v>
      </c>
      <c r="J181" s="48">
        <v>30000</v>
      </c>
      <c r="K181" s="48">
        <v>0</v>
      </c>
      <c r="L181" s="48">
        <v>0</v>
      </c>
      <c r="M181" s="48">
        <v>0</v>
      </c>
      <c r="N181" s="48">
        <v>0</v>
      </c>
      <c r="O181" s="182"/>
      <c r="P181" s="100"/>
      <c r="Q181" s="97"/>
      <c r="R181" s="97"/>
      <c r="S181" s="97"/>
      <c r="T181" s="97"/>
      <c r="U181" s="97"/>
      <c r="V181" s="97"/>
      <c r="W181" s="97"/>
      <c r="X181" s="97"/>
      <c r="Y181" s="200"/>
      <c r="Z181" s="17"/>
    </row>
    <row r="182" spans="1:26" ht="37.5" x14ac:dyDescent="0.25">
      <c r="A182" s="85"/>
      <c r="B182" s="88"/>
      <c r="C182" s="91"/>
      <c r="D182" s="91"/>
      <c r="E182" s="91"/>
      <c r="F182" s="29" t="s">
        <v>27</v>
      </c>
      <c r="G182" s="15">
        <v>0</v>
      </c>
      <c r="H182" s="16" t="s">
        <v>10</v>
      </c>
      <c r="I182" s="17" t="s">
        <v>10</v>
      </c>
      <c r="J182" s="17" t="s">
        <v>10</v>
      </c>
      <c r="K182" s="17" t="s">
        <v>10</v>
      </c>
      <c r="L182" s="17" t="s">
        <v>10</v>
      </c>
      <c r="M182" s="17" t="s">
        <v>10</v>
      </c>
      <c r="N182" s="17" t="s">
        <v>10</v>
      </c>
      <c r="O182" s="72"/>
      <c r="P182" s="100"/>
      <c r="Q182" s="97"/>
      <c r="R182" s="97"/>
      <c r="S182" s="97"/>
      <c r="T182" s="97"/>
      <c r="U182" s="97"/>
      <c r="V182" s="97"/>
      <c r="W182" s="97"/>
      <c r="X182" s="97"/>
      <c r="Y182" s="200"/>
      <c r="Z182" s="17"/>
    </row>
    <row r="183" spans="1:26" ht="56.25" x14ac:dyDescent="0.25">
      <c r="A183" s="85"/>
      <c r="B183" s="88"/>
      <c r="C183" s="91"/>
      <c r="D183" s="91"/>
      <c r="E183" s="91"/>
      <c r="F183" s="34" t="s">
        <v>62</v>
      </c>
      <c r="G183" s="20" t="s">
        <v>25</v>
      </c>
      <c r="H183" s="22" t="s">
        <v>25</v>
      </c>
      <c r="I183" s="21" t="s">
        <v>25</v>
      </c>
      <c r="J183" s="21" t="s">
        <v>25</v>
      </c>
      <c r="K183" s="21" t="s">
        <v>25</v>
      </c>
      <c r="L183" s="21" t="s">
        <v>25</v>
      </c>
      <c r="M183" s="21" t="s">
        <v>25</v>
      </c>
      <c r="N183" s="44" t="s">
        <v>25</v>
      </c>
      <c r="O183" s="179"/>
      <c r="P183" s="100"/>
      <c r="Q183" s="97"/>
      <c r="R183" s="97"/>
      <c r="S183" s="97"/>
      <c r="T183" s="97"/>
      <c r="U183" s="97"/>
      <c r="V183" s="97"/>
      <c r="W183" s="97"/>
      <c r="X183" s="97"/>
      <c r="Y183" s="200"/>
      <c r="Z183" s="17"/>
    </row>
    <row r="184" spans="1:26" ht="37.5" x14ac:dyDescent="0.25">
      <c r="A184" s="85"/>
      <c r="B184" s="88"/>
      <c r="C184" s="91"/>
      <c r="D184" s="91"/>
      <c r="E184" s="91"/>
      <c r="F184" s="34" t="s">
        <v>143</v>
      </c>
      <c r="G184" s="20" t="s">
        <v>25</v>
      </c>
      <c r="H184" s="22" t="s">
        <v>25</v>
      </c>
      <c r="I184" s="21" t="s">
        <v>25</v>
      </c>
      <c r="J184" s="21" t="s">
        <v>25</v>
      </c>
      <c r="K184" s="21" t="s">
        <v>25</v>
      </c>
      <c r="L184" s="21" t="s">
        <v>25</v>
      </c>
      <c r="M184" s="21" t="s">
        <v>25</v>
      </c>
      <c r="N184" s="44" t="s">
        <v>25</v>
      </c>
      <c r="O184" s="179"/>
      <c r="P184" s="100"/>
      <c r="Q184" s="97"/>
      <c r="R184" s="97"/>
      <c r="S184" s="97"/>
      <c r="T184" s="97"/>
      <c r="U184" s="97"/>
      <c r="V184" s="97"/>
      <c r="W184" s="97"/>
      <c r="X184" s="97"/>
      <c r="Y184" s="200"/>
      <c r="Z184" s="17"/>
    </row>
    <row r="185" spans="1:26" ht="37.5" x14ac:dyDescent="0.25">
      <c r="A185" s="85"/>
      <c r="B185" s="88"/>
      <c r="C185" s="91"/>
      <c r="D185" s="91"/>
      <c r="E185" s="91"/>
      <c r="F185" s="34" t="s">
        <v>64</v>
      </c>
      <c r="G185" s="20" t="s">
        <v>25</v>
      </c>
      <c r="H185" s="22" t="s">
        <v>25</v>
      </c>
      <c r="I185" s="21" t="s">
        <v>25</v>
      </c>
      <c r="J185" s="21" t="s">
        <v>25</v>
      </c>
      <c r="K185" s="21" t="s">
        <v>25</v>
      </c>
      <c r="L185" s="21" t="s">
        <v>25</v>
      </c>
      <c r="M185" s="21" t="s">
        <v>25</v>
      </c>
      <c r="N185" s="44" t="s">
        <v>25</v>
      </c>
      <c r="O185" s="179"/>
      <c r="P185" s="100"/>
      <c r="Q185" s="97"/>
      <c r="R185" s="97"/>
      <c r="S185" s="97"/>
      <c r="T185" s="97"/>
      <c r="U185" s="97"/>
      <c r="V185" s="97"/>
      <c r="W185" s="97"/>
      <c r="X185" s="97"/>
      <c r="Y185" s="200"/>
      <c r="Z185" s="17"/>
    </row>
    <row r="186" spans="1:26" ht="56.25" x14ac:dyDescent="0.25">
      <c r="A186" s="85"/>
      <c r="B186" s="88"/>
      <c r="C186" s="91"/>
      <c r="D186" s="91"/>
      <c r="E186" s="91"/>
      <c r="F186" s="34" t="s">
        <v>63</v>
      </c>
      <c r="G186" s="20" t="s">
        <v>25</v>
      </c>
      <c r="H186" s="22" t="s">
        <v>25</v>
      </c>
      <c r="I186" s="21" t="s">
        <v>25</v>
      </c>
      <c r="J186" s="21" t="s">
        <v>25</v>
      </c>
      <c r="K186" s="21" t="s">
        <v>25</v>
      </c>
      <c r="L186" s="21" t="s">
        <v>25</v>
      </c>
      <c r="M186" s="21" t="s">
        <v>25</v>
      </c>
      <c r="N186" s="44" t="s">
        <v>25</v>
      </c>
      <c r="O186" s="179"/>
      <c r="P186" s="100"/>
      <c r="Q186" s="97"/>
      <c r="R186" s="97"/>
      <c r="S186" s="97"/>
      <c r="T186" s="97"/>
      <c r="U186" s="97"/>
      <c r="V186" s="97"/>
      <c r="W186" s="97"/>
      <c r="X186" s="97"/>
      <c r="Y186" s="200"/>
      <c r="Z186" s="17"/>
    </row>
    <row r="187" spans="1:26" ht="37.5" x14ac:dyDescent="0.25">
      <c r="A187" s="86"/>
      <c r="B187" s="89"/>
      <c r="C187" s="92"/>
      <c r="D187" s="92"/>
      <c r="E187" s="92"/>
      <c r="F187" s="34" t="s">
        <v>65</v>
      </c>
      <c r="G187" s="26" t="s">
        <v>25</v>
      </c>
      <c r="H187" s="27" t="s">
        <v>25</v>
      </c>
      <c r="I187" s="28" t="s">
        <v>25</v>
      </c>
      <c r="J187" s="28" t="s">
        <v>25</v>
      </c>
      <c r="K187" s="28" t="s">
        <v>25</v>
      </c>
      <c r="L187" s="28" t="s">
        <v>25</v>
      </c>
      <c r="M187" s="28" t="s">
        <v>25</v>
      </c>
      <c r="N187" s="69" t="s">
        <v>25</v>
      </c>
      <c r="O187" s="179"/>
      <c r="P187" s="101"/>
      <c r="Q187" s="98"/>
      <c r="R187" s="98"/>
      <c r="S187" s="98"/>
      <c r="T187" s="98"/>
      <c r="U187" s="98"/>
      <c r="V187" s="98"/>
      <c r="W187" s="98"/>
      <c r="X187" s="98"/>
      <c r="Y187" s="201"/>
      <c r="Z187" s="17"/>
    </row>
    <row r="188" spans="1:26" ht="20.25" customHeight="1" x14ac:dyDescent="0.25">
      <c r="A188" s="84" t="s">
        <v>17</v>
      </c>
      <c r="B188" s="87" t="s">
        <v>31</v>
      </c>
      <c r="C188" s="90" t="s">
        <v>9</v>
      </c>
      <c r="D188" s="90" t="s">
        <v>70</v>
      </c>
      <c r="E188" s="90" t="s">
        <v>68</v>
      </c>
      <c r="F188" s="29" t="s">
        <v>11</v>
      </c>
      <c r="G188" s="20">
        <f>G189</f>
        <v>1126325.6000000001</v>
      </c>
      <c r="H188" s="21">
        <v>134000</v>
      </c>
      <c r="I188" s="21">
        <f>I190+I189</f>
        <v>129000</v>
      </c>
      <c r="J188" s="21">
        <f>J189</f>
        <v>89000</v>
      </c>
      <c r="K188" s="21">
        <f>K189</f>
        <v>871325.6</v>
      </c>
      <c r="L188" s="21">
        <f>L189</f>
        <v>0</v>
      </c>
      <c r="M188" s="21">
        <f t="shared" ref="M188:N188" si="67">M189</f>
        <v>0</v>
      </c>
      <c r="N188" s="21">
        <f t="shared" si="67"/>
        <v>0</v>
      </c>
      <c r="O188" s="28"/>
      <c r="P188" s="99" t="s">
        <v>44</v>
      </c>
      <c r="Q188" s="96" t="s">
        <v>18</v>
      </c>
      <c r="R188" s="96">
        <f>S188+T188+U188+V188+W188+X188+Y188</f>
        <v>64</v>
      </c>
      <c r="S188" s="96">
        <v>20</v>
      </c>
      <c r="T188" s="96">
        <v>10</v>
      </c>
      <c r="U188" s="96">
        <v>9</v>
      </c>
      <c r="V188" s="96">
        <v>25</v>
      </c>
      <c r="W188" s="96">
        <v>0</v>
      </c>
      <c r="X188" s="96">
        <v>0</v>
      </c>
      <c r="Y188" s="199">
        <v>0</v>
      </c>
      <c r="Z188" s="17"/>
    </row>
    <row r="189" spans="1:26" ht="37.5" x14ac:dyDescent="0.25">
      <c r="A189" s="85"/>
      <c r="B189" s="88"/>
      <c r="C189" s="91"/>
      <c r="D189" s="91"/>
      <c r="E189" s="91"/>
      <c r="F189" s="29" t="s">
        <v>26</v>
      </c>
      <c r="G189" s="20">
        <f>H190+I189+J189+K189+L189+M189+N189</f>
        <v>1126325.6000000001</v>
      </c>
      <c r="H189" s="20">
        <v>17000</v>
      </c>
      <c r="I189" s="23">
        <v>49000</v>
      </c>
      <c r="J189" s="23">
        <v>89000</v>
      </c>
      <c r="K189" s="23">
        <v>871325.6</v>
      </c>
      <c r="L189" s="23">
        <v>0</v>
      </c>
      <c r="M189" s="23">
        <v>0</v>
      </c>
      <c r="N189" s="23">
        <v>0</v>
      </c>
      <c r="O189" s="178"/>
      <c r="P189" s="100"/>
      <c r="Q189" s="97"/>
      <c r="R189" s="97"/>
      <c r="S189" s="97"/>
      <c r="T189" s="97"/>
      <c r="U189" s="97"/>
      <c r="V189" s="97"/>
      <c r="W189" s="97"/>
      <c r="X189" s="97"/>
      <c r="Y189" s="200"/>
      <c r="Z189" s="17"/>
    </row>
    <row r="190" spans="1:26" ht="37.5" x14ac:dyDescent="0.25">
      <c r="A190" s="85"/>
      <c r="B190" s="88"/>
      <c r="C190" s="91"/>
      <c r="D190" s="91"/>
      <c r="E190" s="91"/>
      <c r="F190" s="29" t="s">
        <v>27</v>
      </c>
      <c r="G190" s="20" t="s">
        <v>25</v>
      </c>
      <c r="H190" s="23">
        <v>117000</v>
      </c>
      <c r="I190" s="21">
        <v>80000</v>
      </c>
      <c r="J190" s="21" t="s">
        <v>25</v>
      </c>
      <c r="K190" s="21" t="s">
        <v>25</v>
      </c>
      <c r="L190" s="21" t="s">
        <v>25</v>
      </c>
      <c r="M190" s="21" t="s">
        <v>25</v>
      </c>
      <c r="N190" s="21" t="s">
        <v>25</v>
      </c>
      <c r="O190" s="177"/>
      <c r="P190" s="100"/>
      <c r="Q190" s="97"/>
      <c r="R190" s="97"/>
      <c r="S190" s="97"/>
      <c r="T190" s="97"/>
      <c r="U190" s="97"/>
      <c r="V190" s="97"/>
      <c r="W190" s="97"/>
      <c r="X190" s="97"/>
      <c r="Y190" s="200"/>
      <c r="Z190" s="17"/>
    </row>
    <row r="191" spans="1:26" ht="56.25" x14ac:dyDescent="0.25">
      <c r="A191" s="85"/>
      <c r="B191" s="88"/>
      <c r="C191" s="91"/>
      <c r="D191" s="91"/>
      <c r="E191" s="91"/>
      <c r="F191" s="34" t="s">
        <v>62</v>
      </c>
      <c r="G191" s="20" t="s">
        <v>25</v>
      </c>
      <c r="H191" s="20" t="s">
        <v>25</v>
      </c>
      <c r="I191" s="21" t="s">
        <v>25</v>
      </c>
      <c r="J191" s="21" t="s">
        <v>25</v>
      </c>
      <c r="K191" s="21" t="s">
        <v>25</v>
      </c>
      <c r="L191" s="21" t="s">
        <v>25</v>
      </c>
      <c r="M191" s="21" t="s">
        <v>25</v>
      </c>
      <c r="N191" s="21" t="s">
        <v>25</v>
      </c>
      <c r="O191" s="177"/>
      <c r="P191" s="100"/>
      <c r="Q191" s="97"/>
      <c r="R191" s="97"/>
      <c r="S191" s="97"/>
      <c r="T191" s="97"/>
      <c r="U191" s="97"/>
      <c r="V191" s="97"/>
      <c r="W191" s="97"/>
      <c r="X191" s="97"/>
      <c r="Y191" s="200"/>
      <c r="Z191" s="17"/>
    </row>
    <row r="192" spans="1:26" ht="37.5" x14ac:dyDescent="0.25">
      <c r="A192" s="85"/>
      <c r="B192" s="88"/>
      <c r="C192" s="91"/>
      <c r="D192" s="91"/>
      <c r="E192" s="91"/>
      <c r="F192" s="34" t="s">
        <v>143</v>
      </c>
      <c r="G192" s="20" t="s">
        <v>25</v>
      </c>
      <c r="H192" s="22" t="s">
        <v>25</v>
      </c>
      <c r="I192" s="21" t="s">
        <v>25</v>
      </c>
      <c r="J192" s="21" t="s">
        <v>25</v>
      </c>
      <c r="K192" s="21" t="s">
        <v>25</v>
      </c>
      <c r="L192" s="21" t="s">
        <v>25</v>
      </c>
      <c r="M192" s="21" t="s">
        <v>25</v>
      </c>
      <c r="N192" s="44" t="s">
        <v>25</v>
      </c>
      <c r="O192" s="179"/>
      <c r="P192" s="100"/>
      <c r="Q192" s="97"/>
      <c r="R192" s="97"/>
      <c r="S192" s="97"/>
      <c r="T192" s="97"/>
      <c r="U192" s="97"/>
      <c r="V192" s="97"/>
      <c r="W192" s="97"/>
      <c r="X192" s="97"/>
      <c r="Y192" s="200"/>
      <c r="Z192" s="17"/>
    </row>
    <row r="193" spans="1:26" ht="37.5" x14ac:dyDescent="0.25">
      <c r="A193" s="85"/>
      <c r="B193" s="88"/>
      <c r="C193" s="91"/>
      <c r="D193" s="91"/>
      <c r="E193" s="91"/>
      <c r="F193" s="34" t="s">
        <v>64</v>
      </c>
      <c r="G193" s="20" t="s">
        <v>25</v>
      </c>
      <c r="H193" s="22" t="s">
        <v>25</v>
      </c>
      <c r="I193" s="21" t="s">
        <v>25</v>
      </c>
      <c r="J193" s="21" t="s">
        <v>25</v>
      </c>
      <c r="K193" s="21" t="s">
        <v>25</v>
      </c>
      <c r="L193" s="21" t="s">
        <v>25</v>
      </c>
      <c r="M193" s="21" t="s">
        <v>25</v>
      </c>
      <c r="N193" s="44" t="s">
        <v>25</v>
      </c>
      <c r="O193" s="179"/>
      <c r="P193" s="100"/>
      <c r="Q193" s="97"/>
      <c r="R193" s="97"/>
      <c r="S193" s="97"/>
      <c r="T193" s="97"/>
      <c r="U193" s="97"/>
      <c r="V193" s="97"/>
      <c r="W193" s="97"/>
      <c r="X193" s="97"/>
      <c r="Y193" s="200"/>
      <c r="Z193" s="17"/>
    </row>
    <row r="194" spans="1:26" ht="56.25" x14ac:dyDescent="0.25">
      <c r="A194" s="85"/>
      <c r="B194" s="88"/>
      <c r="C194" s="91"/>
      <c r="D194" s="91"/>
      <c r="E194" s="91"/>
      <c r="F194" s="34" t="s">
        <v>63</v>
      </c>
      <c r="G194" s="20" t="s">
        <v>25</v>
      </c>
      <c r="H194" s="22" t="s">
        <v>25</v>
      </c>
      <c r="I194" s="21" t="s">
        <v>25</v>
      </c>
      <c r="J194" s="21" t="s">
        <v>25</v>
      </c>
      <c r="K194" s="21" t="s">
        <v>25</v>
      </c>
      <c r="L194" s="21" t="s">
        <v>25</v>
      </c>
      <c r="M194" s="21" t="s">
        <v>25</v>
      </c>
      <c r="N194" s="44" t="s">
        <v>25</v>
      </c>
      <c r="O194" s="179"/>
      <c r="P194" s="100"/>
      <c r="Q194" s="97"/>
      <c r="R194" s="97"/>
      <c r="S194" s="97"/>
      <c r="T194" s="97"/>
      <c r="U194" s="97"/>
      <c r="V194" s="97"/>
      <c r="W194" s="97"/>
      <c r="X194" s="97"/>
      <c r="Y194" s="200"/>
      <c r="Z194" s="17"/>
    </row>
    <row r="195" spans="1:26" ht="37.5" x14ac:dyDescent="0.25">
      <c r="A195" s="86"/>
      <c r="B195" s="89"/>
      <c r="C195" s="92"/>
      <c r="D195" s="92"/>
      <c r="E195" s="92"/>
      <c r="F195" s="34" t="s">
        <v>65</v>
      </c>
      <c r="G195" s="26" t="s">
        <v>25</v>
      </c>
      <c r="H195" s="27" t="s">
        <v>25</v>
      </c>
      <c r="I195" s="28" t="s">
        <v>25</v>
      </c>
      <c r="J195" s="28" t="s">
        <v>25</v>
      </c>
      <c r="K195" s="28" t="s">
        <v>25</v>
      </c>
      <c r="L195" s="28" t="s">
        <v>25</v>
      </c>
      <c r="M195" s="28" t="s">
        <v>25</v>
      </c>
      <c r="N195" s="69" t="s">
        <v>25</v>
      </c>
      <c r="O195" s="179"/>
      <c r="P195" s="101"/>
      <c r="Q195" s="98"/>
      <c r="R195" s="98"/>
      <c r="S195" s="98"/>
      <c r="T195" s="98"/>
      <c r="U195" s="98"/>
      <c r="V195" s="98"/>
      <c r="W195" s="98"/>
      <c r="X195" s="98"/>
      <c r="Y195" s="201"/>
      <c r="Z195" s="17"/>
    </row>
    <row r="196" spans="1:26" ht="60.75" customHeight="1" x14ac:dyDescent="0.25">
      <c r="A196" s="84" t="s">
        <v>28</v>
      </c>
      <c r="B196" s="87" t="s">
        <v>32</v>
      </c>
      <c r="C196" s="90" t="s">
        <v>104</v>
      </c>
      <c r="D196" s="90" t="s">
        <v>70</v>
      </c>
      <c r="E196" s="90" t="s">
        <v>68</v>
      </c>
      <c r="F196" s="29" t="s">
        <v>11</v>
      </c>
      <c r="G196" s="20">
        <f>G197+G198</f>
        <v>612210</v>
      </c>
      <c r="H196" s="21">
        <v>174410</v>
      </c>
      <c r="I196" s="21">
        <f>I198+I197</f>
        <v>59900</v>
      </c>
      <c r="J196" s="21">
        <f>J197</f>
        <v>30400</v>
      </c>
      <c r="K196" s="21">
        <f>K197</f>
        <v>46000</v>
      </c>
      <c r="L196" s="21">
        <f t="shared" ref="L196:N196" si="68">L197</f>
        <v>100500</v>
      </c>
      <c r="M196" s="21">
        <f t="shared" si="68"/>
        <v>100500</v>
      </c>
      <c r="N196" s="21">
        <f t="shared" si="68"/>
        <v>100500</v>
      </c>
      <c r="O196" s="28"/>
      <c r="P196" s="99" t="s">
        <v>148</v>
      </c>
      <c r="Q196" s="96" t="s">
        <v>18</v>
      </c>
      <c r="R196" s="96">
        <f>SUM(S196:Y203)</f>
        <v>125</v>
      </c>
      <c r="S196" s="96">
        <v>20</v>
      </c>
      <c r="T196" s="96">
        <v>20</v>
      </c>
      <c r="U196" s="96">
        <v>11</v>
      </c>
      <c r="V196" s="96">
        <v>14</v>
      </c>
      <c r="W196" s="96">
        <v>20</v>
      </c>
      <c r="X196" s="96">
        <v>20</v>
      </c>
      <c r="Y196" s="199">
        <v>20</v>
      </c>
      <c r="Z196" s="17"/>
    </row>
    <row r="197" spans="1:26" ht="37.5" x14ac:dyDescent="0.25">
      <c r="A197" s="85"/>
      <c r="B197" s="88"/>
      <c r="C197" s="91"/>
      <c r="D197" s="91"/>
      <c r="E197" s="91"/>
      <c r="F197" s="29" t="s">
        <v>26</v>
      </c>
      <c r="G197" s="20">
        <f>H197+I197+J197+K197+L197+M197+N197</f>
        <v>484710</v>
      </c>
      <c r="H197" s="20">
        <v>73910</v>
      </c>
      <c r="I197" s="23">
        <v>32900</v>
      </c>
      <c r="J197" s="23">
        <v>30400</v>
      </c>
      <c r="K197" s="23">
        <v>46000</v>
      </c>
      <c r="L197" s="23">
        <v>100500</v>
      </c>
      <c r="M197" s="23">
        <v>100500</v>
      </c>
      <c r="N197" s="23">
        <v>100500</v>
      </c>
      <c r="O197" s="178"/>
      <c r="P197" s="100"/>
      <c r="Q197" s="97"/>
      <c r="R197" s="97"/>
      <c r="S197" s="97"/>
      <c r="T197" s="97"/>
      <c r="U197" s="97"/>
      <c r="V197" s="97"/>
      <c r="W197" s="97"/>
      <c r="X197" s="97"/>
      <c r="Y197" s="200"/>
      <c r="Z197" s="17"/>
    </row>
    <row r="198" spans="1:26" ht="37.5" x14ac:dyDescent="0.25">
      <c r="A198" s="85"/>
      <c r="B198" s="88"/>
      <c r="C198" s="91"/>
      <c r="D198" s="91"/>
      <c r="E198" s="91"/>
      <c r="F198" s="29" t="s">
        <v>27</v>
      </c>
      <c r="G198" s="20">
        <f>H198+I198</f>
        <v>127500</v>
      </c>
      <c r="H198" s="23">
        <v>100500</v>
      </c>
      <c r="I198" s="21">
        <v>27000</v>
      </c>
      <c r="J198" s="21">
        <v>0</v>
      </c>
      <c r="K198" s="21">
        <v>0</v>
      </c>
      <c r="L198" s="21">
        <v>0</v>
      </c>
      <c r="M198" s="21">
        <v>0</v>
      </c>
      <c r="N198" s="21">
        <v>0</v>
      </c>
      <c r="O198" s="177"/>
      <c r="P198" s="100"/>
      <c r="Q198" s="97"/>
      <c r="R198" s="97"/>
      <c r="S198" s="97"/>
      <c r="T198" s="97"/>
      <c r="U198" s="97"/>
      <c r="V198" s="97"/>
      <c r="W198" s="97"/>
      <c r="X198" s="97"/>
      <c r="Y198" s="200"/>
      <c r="Z198" s="17"/>
    </row>
    <row r="199" spans="1:26" ht="63.75" customHeight="1" x14ac:dyDescent="0.25">
      <c r="A199" s="85"/>
      <c r="B199" s="88"/>
      <c r="C199" s="91"/>
      <c r="D199" s="91"/>
      <c r="E199" s="91"/>
      <c r="F199" s="34" t="s">
        <v>62</v>
      </c>
      <c r="G199" s="20" t="s">
        <v>25</v>
      </c>
      <c r="H199" s="22" t="s">
        <v>25</v>
      </c>
      <c r="I199" s="21" t="s">
        <v>25</v>
      </c>
      <c r="J199" s="21" t="s">
        <v>25</v>
      </c>
      <c r="K199" s="21" t="s">
        <v>25</v>
      </c>
      <c r="L199" s="21" t="s">
        <v>25</v>
      </c>
      <c r="M199" s="21" t="s">
        <v>25</v>
      </c>
      <c r="N199" s="44" t="s">
        <v>25</v>
      </c>
      <c r="O199" s="179"/>
      <c r="P199" s="100"/>
      <c r="Q199" s="97"/>
      <c r="R199" s="97"/>
      <c r="S199" s="97"/>
      <c r="T199" s="97"/>
      <c r="U199" s="97"/>
      <c r="V199" s="97"/>
      <c r="W199" s="97"/>
      <c r="X199" s="97"/>
      <c r="Y199" s="200"/>
      <c r="Z199" s="17"/>
    </row>
    <row r="200" spans="1:26" ht="37.5" x14ac:dyDescent="0.25">
      <c r="A200" s="85"/>
      <c r="B200" s="88"/>
      <c r="C200" s="91"/>
      <c r="D200" s="91"/>
      <c r="E200" s="91"/>
      <c r="F200" s="34" t="s">
        <v>143</v>
      </c>
      <c r="G200" s="20" t="s">
        <v>25</v>
      </c>
      <c r="H200" s="22" t="s">
        <v>25</v>
      </c>
      <c r="I200" s="21" t="s">
        <v>25</v>
      </c>
      <c r="J200" s="21" t="s">
        <v>25</v>
      </c>
      <c r="K200" s="21" t="s">
        <v>25</v>
      </c>
      <c r="L200" s="21" t="s">
        <v>25</v>
      </c>
      <c r="M200" s="21" t="s">
        <v>25</v>
      </c>
      <c r="N200" s="44" t="s">
        <v>25</v>
      </c>
      <c r="O200" s="179"/>
      <c r="P200" s="100"/>
      <c r="Q200" s="97"/>
      <c r="R200" s="97"/>
      <c r="S200" s="97"/>
      <c r="T200" s="97"/>
      <c r="U200" s="97"/>
      <c r="V200" s="97"/>
      <c r="W200" s="97"/>
      <c r="X200" s="97"/>
      <c r="Y200" s="200"/>
      <c r="Z200" s="17"/>
    </row>
    <row r="201" spans="1:26" ht="37.5" x14ac:dyDescent="0.25">
      <c r="A201" s="85"/>
      <c r="B201" s="88"/>
      <c r="C201" s="91"/>
      <c r="D201" s="91"/>
      <c r="E201" s="91"/>
      <c r="F201" s="34" t="s">
        <v>64</v>
      </c>
      <c r="G201" s="20" t="s">
        <v>25</v>
      </c>
      <c r="H201" s="22" t="s">
        <v>25</v>
      </c>
      <c r="I201" s="21" t="s">
        <v>25</v>
      </c>
      <c r="J201" s="21" t="s">
        <v>25</v>
      </c>
      <c r="K201" s="21" t="s">
        <v>25</v>
      </c>
      <c r="L201" s="21" t="s">
        <v>25</v>
      </c>
      <c r="M201" s="21" t="s">
        <v>25</v>
      </c>
      <c r="N201" s="44" t="s">
        <v>25</v>
      </c>
      <c r="O201" s="179"/>
      <c r="P201" s="100"/>
      <c r="Q201" s="97"/>
      <c r="R201" s="97"/>
      <c r="S201" s="97"/>
      <c r="T201" s="97"/>
      <c r="U201" s="97"/>
      <c r="V201" s="97"/>
      <c r="W201" s="97"/>
      <c r="X201" s="97"/>
      <c r="Y201" s="200"/>
      <c r="Z201" s="17"/>
    </row>
    <row r="202" spans="1:26" ht="56.25" x14ac:dyDescent="0.25">
      <c r="A202" s="85"/>
      <c r="B202" s="88"/>
      <c r="C202" s="91"/>
      <c r="D202" s="91"/>
      <c r="E202" s="91"/>
      <c r="F202" s="34" t="s">
        <v>63</v>
      </c>
      <c r="G202" s="20" t="s">
        <v>25</v>
      </c>
      <c r="H202" s="22" t="s">
        <v>25</v>
      </c>
      <c r="I202" s="21" t="s">
        <v>25</v>
      </c>
      <c r="J202" s="21" t="s">
        <v>25</v>
      </c>
      <c r="K202" s="21" t="s">
        <v>25</v>
      </c>
      <c r="L202" s="21" t="s">
        <v>25</v>
      </c>
      <c r="M202" s="21" t="s">
        <v>25</v>
      </c>
      <c r="N202" s="44" t="s">
        <v>25</v>
      </c>
      <c r="O202" s="179"/>
      <c r="P202" s="100"/>
      <c r="Q202" s="97"/>
      <c r="R202" s="97"/>
      <c r="S202" s="97"/>
      <c r="T202" s="97"/>
      <c r="U202" s="97"/>
      <c r="V202" s="97"/>
      <c r="W202" s="97"/>
      <c r="X202" s="97"/>
      <c r="Y202" s="200"/>
      <c r="Z202" s="17"/>
    </row>
    <row r="203" spans="1:26" ht="55.5" customHeight="1" x14ac:dyDescent="0.25">
      <c r="A203" s="86"/>
      <c r="B203" s="89"/>
      <c r="C203" s="92"/>
      <c r="D203" s="92"/>
      <c r="E203" s="92"/>
      <c r="F203" s="42" t="s">
        <v>65</v>
      </c>
      <c r="G203" s="26" t="s">
        <v>25</v>
      </c>
      <c r="H203" s="27" t="s">
        <v>25</v>
      </c>
      <c r="I203" s="28" t="s">
        <v>25</v>
      </c>
      <c r="J203" s="28" t="s">
        <v>25</v>
      </c>
      <c r="K203" s="28" t="s">
        <v>25</v>
      </c>
      <c r="L203" s="28" t="s">
        <v>25</v>
      </c>
      <c r="M203" s="28" t="s">
        <v>25</v>
      </c>
      <c r="N203" s="69" t="s">
        <v>25</v>
      </c>
      <c r="O203" s="179"/>
      <c r="P203" s="101"/>
      <c r="Q203" s="98"/>
      <c r="R203" s="98"/>
      <c r="S203" s="98"/>
      <c r="T203" s="98"/>
      <c r="U203" s="98"/>
      <c r="V203" s="98"/>
      <c r="W203" s="98"/>
      <c r="X203" s="98"/>
      <c r="Y203" s="201"/>
      <c r="Z203" s="17"/>
    </row>
    <row r="204" spans="1:26" ht="60.75" customHeight="1" x14ac:dyDescent="0.25">
      <c r="A204" s="84" t="s">
        <v>114</v>
      </c>
      <c r="B204" s="87" t="s">
        <v>118</v>
      </c>
      <c r="C204" s="90" t="s">
        <v>130</v>
      </c>
      <c r="D204" s="90" t="s">
        <v>70</v>
      </c>
      <c r="E204" s="90" t="s">
        <v>68</v>
      </c>
      <c r="F204" s="29" t="s">
        <v>11</v>
      </c>
      <c r="G204" s="26">
        <v>100000</v>
      </c>
      <c r="H204" s="27">
        <v>100000</v>
      </c>
      <c r="I204" s="28">
        <v>0</v>
      </c>
      <c r="J204" s="28">
        <v>0</v>
      </c>
      <c r="K204" s="28">
        <v>0</v>
      </c>
      <c r="L204" s="28">
        <v>0</v>
      </c>
      <c r="M204" s="28">
        <v>0</v>
      </c>
      <c r="N204" s="69">
        <v>0</v>
      </c>
      <c r="O204" s="69"/>
      <c r="P204" s="99" t="s">
        <v>117</v>
      </c>
      <c r="Q204" s="96" t="s">
        <v>18</v>
      </c>
      <c r="R204" s="96">
        <v>1</v>
      </c>
      <c r="S204" s="96">
        <v>1</v>
      </c>
      <c r="T204" s="96">
        <v>0</v>
      </c>
      <c r="U204" s="96">
        <v>0</v>
      </c>
      <c r="V204" s="96">
        <v>0</v>
      </c>
      <c r="W204" s="96">
        <v>0</v>
      </c>
      <c r="X204" s="96">
        <v>0</v>
      </c>
      <c r="Y204" s="199">
        <v>0</v>
      </c>
      <c r="Z204" s="17"/>
    </row>
    <row r="205" spans="1:26" ht="37.5" x14ac:dyDescent="0.25">
      <c r="A205" s="85"/>
      <c r="B205" s="88"/>
      <c r="C205" s="91"/>
      <c r="D205" s="91"/>
      <c r="E205" s="91"/>
      <c r="F205" s="29" t="s">
        <v>26</v>
      </c>
      <c r="G205" s="26">
        <v>0</v>
      </c>
      <c r="H205" s="26">
        <v>0</v>
      </c>
      <c r="I205" s="28">
        <v>0</v>
      </c>
      <c r="J205" s="28">
        <v>0</v>
      </c>
      <c r="K205" s="28">
        <v>0</v>
      </c>
      <c r="L205" s="28">
        <v>0</v>
      </c>
      <c r="M205" s="28">
        <v>0</v>
      </c>
      <c r="N205" s="69">
        <v>0</v>
      </c>
      <c r="O205" s="179"/>
      <c r="P205" s="100"/>
      <c r="Q205" s="97"/>
      <c r="R205" s="97"/>
      <c r="S205" s="97"/>
      <c r="T205" s="97"/>
      <c r="U205" s="97"/>
      <c r="V205" s="97"/>
      <c r="W205" s="97"/>
      <c r="X205" s="97"/>
      <c r="Y205" s="200"/>
      <c r="Z205" s="17"/>
    </row>
    <row r="206" spans="1:26" ht="37.5" x14ac:dyDescent="0.25">
      <c r="A206" s="85"/>
      <c r="B206" s="88"/>
      <c r="C206" s="91"/>
      <c r="D206" s="91"/>
      <c r="E206" s="91"/>
      <c r="F206" s="29" t="s">
        <v>27</v>
      </c>
      <c r="G206" s="26">
        <v>0</v>
      </c>
      <c r="H206" s="26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69">
        <v>0</v>
      </c>
      <c r="O206" s="179"/>
      <c r="P206" s="100"/>
      <c r="Q206" s="97"/>
      <c r="R206" s="97"/>
      <c r="S206" s="97"/>
      <c r="T206" s="97"/>
      <c r="U206" s="97"/>
      <c r="V206" s="97"/>
      <c r="W206" s="97"/>
      <c r="X206" s="97"/>
      <c r="Y206" s="200"/>
      <c r="Z206" s="17"/>
    </row>
    <row r="207" spans="1:26" ht="56.25" x14ac:dyDescent="0.25">
      <c r="A207" s="85"/>
      <c r="B207" s="88"/>
      <c r="C207" s="91"/>
      <c r="D207" s="91"/>
      <c r="E207" s="91"/>
      <c r="F207" s="42" t="s">
        <v>62</v>
      </c>
      <c r="G207" s="26">
        <v>100000</v>
      </c>
      <c r="H207" s="27">
        <v>100000</v>
      </c>
      <c r="I207" s="28">
        <v>0</v>
      </c>
      <c r="J207" s="28">
        <v>0</v>
      </c>
      <c r="K207" s="28">
        <v>0</v>
      </c>
      <c r="L207" s="28">
        <v>0</v>
      </c>
      <c r="M207" s="28">
        <v>0</v>
      </c>
      <c r="N207" s="69">
        <v>0</v>
      </c>
      <c r="O207" s="179"/>
      <c r="P207" s="100"/>
      <c r="Q207" s="97"/>
      <c r="R207" s="97"/>
      <c r="S207" s="97"/>
      <c r="T207" s="97"/>
      <c r="U207" s="97"/>
      <c r="V207" s="97"/>
      <c r="W207" s="97"/>
      <c r="X207" s="97"/>
      <c r="Y207" s="200"/>
      <c r="Z207" s="17"/>
    </row>
    <row r="208" spans="1:26" ht="37.5" x14ac:dyDescent="0.25">
      <c r="A208" s="85"/>
      <c r="B208" s="88"/>
      <c r="C208" s="91"/>
      <c r="D208" s="91"/>
      <c r="E208" s="91"/>
      <c r="F208" s="34" t="s">
        <v>143</v>
      </c>
      <c r="G208" s="26" t="s">
        <v>25</v>
      </c>
      <c r="H208" s="26" t="s">
        <v>25</v>
      </c>
      <c r="I208" s="28" t="s">
        <v>25</v>
      </c>
      <c r="J208" s="28" t="s">
        <v>25</v>
      </c>
      <c r="K208" s="28" t="s">
        <v>25</v>
      </c>
      <c r="L208" s="28" t="s">
        <v>25</v>
      </c>
      <c r="M208" s="28" t="s">
        <v>25</v>
      </c>
      <c r="N208" s="69" t="s">
        <v>25</v>
      </c>
      <c r="O208" s="179"/>
      <c r="P208" s="100"/>
      <c r="Q208" s="97"/>
      <c r="R208" s="97"/>
      <c r="S208" s="97"/>
      <c r="T208" s="97"/>
      <c r="U208" s="97"/>
      <c r="V208" s="97"/>
      <c r="W208" s="97"/>
      <c r="X208" s="97"/>
      <c r="Y208" s="200"/>
      <c r="Z208" s="17"/>
    </row>
    <row r="209" spans="1:26" ht="37.5" x14ac:dyDescent="0.25">
      <c r="A209" s="85"/>
      <c r="B209" s="88"/>
      <c r="C209" s="91"/>
      <c r="D209" s="91"/>
      <c r="E209" s="91"/>
      <c r="F209" s="34" t="s">
        <v>64</v>
      </c>
      <c r="G209" s="26" t="s">
        <v>25</v>
      </c>
      <c r="H209" s="26" t="s">
        <v>25</v>
      </c>
      <c r="I209" s="28" t="s">
        <v>25</v>
      </c>
      <c r="J209" s="28" t="s">
        <v>25</v>
      </c>
      <c r="K209" s="28" t="s">
        <v>25</v>
      </c>
      <c r="L209" s="28" t="s">
        <v>25</v>
      </c>
      <c r="M209" s="28" t="s">
        <v>25</v>
      </c>
      <c r="N209" s="28" t="s">
        <v>25</v>
      </c>
      <c r="O209" s="177"/>
      <c r="P209" s="100"/>
      <c r="Q209" s="97"/>
      <c r="R209" s="97"/>
      <c r="S209" s="97"/>
      <c r="T209" s="97"/>
      <c r="U209" s="97"/>
      <c r="V209" s="97"/>
      <c r="W209" s="97"/>
      <c r="X209" s="97"/>
      <c r="Y209" s="200"/>
      <c r="Z209" s="17"/>
    </row>
    <row r="210" spans="1:26" ht="56.25" x14ac:dyDescent="0.25">
      <c r="A210" s="85"/>
      <c r="B210" s="88"/>
      <c r="C210" s="91"/>
      <c r="D210" s="91"/>
      <c r="E210" s="91"/>
      <c r="F210" s="34" t="s">
        <v>63</v>
      </c>
      <c r="G210" s="26" t="s">
        <v>25</v>
      </c>
      <c r="H210" s="26" t="s">
        <v>25</v>
      </c>
      <c r="I210" s="28" t="s">
        <v>25</v>
      </c>
      <c r="J210" s="28" t="s">
        <v>25</v>
      </c>
      <c r="K210" s="28" t="s">
        <v>25</v>
      </c>
      <c r="L210" s="28" t="s">
        <v>25</v>
      </c>
      <c r="M210" s="28" t="s">
        <v>25</v>
      </c>
      <c r="N210" s="28" t="s">
        <v>25</v>
      </c>
      <c r="O210" s="177"/>
      <c r="P210" s="100"/>
      <c r="Q210" s="97"/>
      <c r="R210" s="97"/>
      <c r="S210" s="97"/>
      <c r="T210" s="97"/>
      <c r="U210" s="97"/>
      <c r="V210" s="97"/>
      <c r="W210" s="97"/>
      <c r="X210" s="97"/>
      <c r="Y210" s="200"/>
      <c r="Z210" s="17"/>
    </row>
    <row r="211" spans="1:26" ht="37.5" x14ac:dyDescent="0.25">
      <c r="A211" s="86"/>
      <c r="B211" s="89"/>
      <c r="C211" s="92"/>
      <c r="D211" s="92"/>
      <c r="E211" s="92"/>
      <c r="F211" s="42" t="s">
        <v>65</v>
      </c>
      <c r="G211" s="26" t="s">
        <v>25</v>
      </c>
      <c r="H211" s="26" t="s">
        <v>25</v>
      </c>
      <c r="I211" s="28" t="s">
        <v>25</v>
      </c>
      <c r="J211" s="28" t="s">
        <v>25</v>
      </c>
      <c r="K211" s="28" t="s">
        <v>25</v>
      </c>
      <c r="L211" s="28" t="s">
        <v>25</v>
      </c>
      <c r="M211" s="28" t="s">
        <v>25</v>
      </c>
      <c r="N211" s="28" t="s">
        <v>25</v>
      </c>
      <c r="O211" s="177"/>
      <c r="P211" s="101"/>
      <c r="Q211" s="98"/>
      <c r="R211" s="98"/>
      <c r="S211" s="98"/>
      <c r="T211" s="98"/>
      <c r="U211" s="98"/>
      <c r="V211" s="98"/>
      <c r="W211" s="98"/>
      <c r="X211" s="98"/>
      <c r="Y211" s="201"/>
      <c r="Z211" s="17"/>
    </row>
    <row r="212" spans="1:26" ht="39" customHeight="1" x14ac:dyDescent="0.25">
      <c r="A212" s="84" t="s">
        <v>128</v>
      </c>
      <c r="B212" s="87" t="s">
        <v>129</v>
      </c>
      <c r="C212" s="90" t="s">
        <v>9</v>
      </c>
      <c r="D212" s="90" t="s">
        <v>70</v>
      </c>
      <c r="E212" s="90" t="s">
        <v>68</v>
      </c>
      <c r="F212" s="29" t="s">
        <v>11</v>
      </c>
      <c r="G212" s="26">
        <v>46600</v>
      </c>
      <c r="H212" s="27">
        <v>0</v>
      </c>
      <c r="I212" s="28">
        <v>46600</v>
      </c>
      <c r="J212" s="28">
        <v>0</v>
      </c>
      <c r="K212" s="28">
        <v>0</v>
      </c>
      <c r="L212" s="28">
        <v>0</v>
      </c>
      <c r="M212" s="28">
        <v>0</v>
      </c>
      <c r="N212" s="69">
        <v>0</v>
      </c>
      <c r="O212" s="69"/>
      <c r="P212" s="99" t="s">
        <v>117</v>
      </c>
      <c r="Q212" s="96" t="s">
        <v>18</v>
      </c>
      <c r="R212" s="96">
        <v>1</v>
      </c>
      <c r="S212" s="96">
        <v>0</v>
      </c>
      <c r="T212" s="96">
        <v>1</v>
      </c>
      <c r="U212" s="96">
        <v>0</v>
      </c>
      <c r="V212" s="96">
        <v>0</v>
      </c>
      <c r="W212" s="96">
        <v>0</v>
      </c>
      <c r="X212" s="96">
        <v>0</v>
      </c>
      <c r="Y212" s="199">
        <v>0</v>
      </c>
      <c r="Z212" s="17"/>
    </row>
    <row r="213" spans="1:26" ht="66.75" customHeight="1" x14ac:dyDescent="0.25">
      <c r="A213" s="85"/>
      <c r="B213" s="88"/>
      <c r="C213" s="91"/>
      <c r="D213" s="91"/>
      <c r="E213" s="91"/>
      <c r="F213" s="29" t="s">
        <v>26</v>
      </c>
      <c r="G213" s="26">
        <v>46600</v>
      </c>
      <c r="H213" s="26">
        <v>0</v>
      </c>
      <c r="I213" s="28">
        <v>46600</v>
      </c>
      <c r="J213" s="28">
        <v>0</v>
      </c>
      <c r="K213" s="28">
        <v>0</v>
      </c>
      <c r="L213" s="28">
        <v>0</v>
      </c>
      <c r="M213" s="28">
        <v>0</v>
      </c>
      <c r="N213" s="69">
        <v>0</v>
      </c>
      <c r="O213" s="179"/>
      <c r="P213" s="100"/>
      <c r="Q213" s="97"/>
      <c r="R213" s="97"/>
      <c r="S213" s="97"/>
      <c r="T213" s="97"/>
      <c r="U213" s="97"/>
      <c r="V213" s="97"/>
      <c r="W213" s="97"/>
      <c r="X213" s="97"/>
      <c r="Y213" s="200"/>
      <c r="Z213" s="17"/>
    </row>
    <row r="214" spans="1:26" ht="45.75" customHeight="1" x14ac:dyDescent="0.25">
      <c r="A214" s="85"/>
      <c r="B214" s="88"/>
      <c r="C214" s="91"/>
      <c r="D214" s="91"/>
      <c r="E214" s="91"/>
      <c r="F214" s="29" t="s">
        <v>27</v>
      </c>
      <c r="G214" s="26">
        <v>0</v>
      </c>
      <c r="H214" s="26">
        <v>0</v>
      </c>
      <c r="I214" s="28">
        <v>0</v>
      </c>
      <c r="J214" s="28">
        <v>0</v>
      </c>
      <c r="K214" s="28">
        <v>0</v>
      </c>
      <c r="L214" s="28">
        <v>0</v>
      </c>
      <c r="M214" s="28">
        <v>0</v>
      </c>
      <c r="N214" s="69">
        <v>0</v>
      </c>
      <c r="O214" s="179"/>
      <c r="P214" s="100"/>
      <c r="Q214" s="97"/>
      <c r="R214" s="97"/>
      <c r="S214" s="97"/>
      <c r="T214" s="97"/>
      <c r="U214" s="97"/>
      <c r="V214" s="97"/>
      <c r="W214" s="97"/>
      <c r="X214" s="97"/>
      <c r="Y214" s="200"/>
      <c r="Z214" s="17"/>
    </row>
    <row r="215" spans="1:26" ht="56.25" x14ac:dyDescent="0.25">
      <c r="A215" s="85"/>
      <c r="B215" s="88"/>
      <c r="C215" s="91"/>
      <c r="D215" s="91"/>
      <c r="E215" s="91"/>
      <c r="F215" s="42" t="s">
        <v>62</v>
      </c>
      <c r="G215" s="26">
        <v>0</v>
      </c>
      <c r="H215" s="27">
        <v>0</v>
      </c>
      <c r="I215" s="28">
        <v>0</v>
      </c>
      <c r="J215" s="28">
        <v>0</v>
      </c>
      <c r="K215" s="28">
        <v>0</v>
      </c>
      <c r="L215" s="28">
        <v>0</v>
      </c>
      <c r="M215" s="28">
        <v>0</v>
      </c>
      <c r="N215" s="69">
        <v>0</v>
      </c>
      <c r="O215" s="179"/>
      <c r="P215" s="100"/>
      <c r="Q215" s="97"/>
      <c r="R215" s="97"/>
      <c r="S215" s="97"/>
      <c r="T215" s="97"/>
      <c r="U215" s="97"/>
      <c r="V215" s="97"/>
      <c r="W215" s="97"/>
      <c r="X215" s="97"/>
      <c r="Y215" s="200"/>
      <c r="Z215" s="17"/>
    </row>
    <row r="216" spans="1:26" ht="37.5" x14ac:dyDescent="0.25">
      <c r="A216" s="85"/>
      <c r="B216" s="88"/>
      <c r="C216" s="91"/>
      <c r="D216" s="91"/>
      <c r="E216" s="91"/>
      <c r="F216" s="34" t="s">
        <v>143</v>
      </c>
      <c r="G216" s="26" t="s">
        <v>25</v>
      </c>
      <c r="H216" s="26" t="s">
        <v>25</v>
      </c>
      <c r="I216" s="28" t="s">
        <v>25</v>
      </c>
      <c r="J216" s="28" t="s">
        <v>25</v>
      </c>
      <c r="K216" s="28" t="s">
        <v>25</v>
      </c>
      <c r="L216" s="28" t="s">
        <v>25</v>
      </c>
      <c r="M216" s="28" t="s">
        <v>25</v>
      </c>
      <c r="N216" s="69" t="s">
        <v>25</v>
      </c>
      <c r="O216" s="179"/>
      <c r="P216" s="100"/>
      <c r="Q216" s="97"/>
      <c r="R216" s="97"/>
      <c r="S216" s="97"/>
      <c r="T216" s="97"/>
      <c r="U216" s="97"/>
      <c r="V216" s="97"/>
      <c r="W216" s="97"/>
      <c r="X216" s="97"/>
      <c r="Y216" s="200"/>
      <c r="Z216" s="17"/>
    </row>
    <row r="217" spans="1:26" ht="37.5" x14ac:dyDescent="0.25">
      <c r="A217" s="85"/>
      <c r="B217" s="88"/>
      <c r="C217" s="91"/>
      <c r="D217" s="91"/>
      <c r="E217" s="91"/>
      <c r="F217" s="34" t="s">
        <v>64</v>
      </c>
      <c r="G217" s="26" t="s">
        <v>25</v>
      </c>
      <c r="H217" s="26" t="s">
        <v>25</v>
      </c>
      <c r="I217" s="28" t="s">
        <v>25</v>
      </c>
      <c r="J217" s="28" t="s">
        <v>25</v>
      </c>
      <c r="K217" s="28" t="s">
        <v>25</v>
      </c>
      <c r="L217" s="28" t="s">
        <v>25</v>
      </c>
      <c r="M217" s="28" t="s">
        <v>25</v>
      </c>
      <c r="N217" s="28" t="s">
        <v>25</v>
      </c>
      <c r="O217" s="177"/>
      <c r="P217" s="100"/>
      <c r="Q217" s="97"/>
      <c r="R217" s="97"/>
      <c r="S217" s="97"/>
      <c r="T217" s="97"/>
      <c r="U217" s="97"/>
      <c r="V217" s="97"/>
      <c r="W217" s="97"/>
      <c r="X217" s="97"/>
      <c r="Y217" s="200"/>
      <c r="Z217" s="17"/>
    </row>
    <row r="218" spans="1:26" ht="56.25" x14ac:dyDescent="0.25">
      <c r="A218" s="85"/>
      <c r="B218" s="88"/>
      <c r="C218" s="91"/>
      <c r="D218" s="91"/>
      <c r="E218" s="91"/>
      <c r="F218" s="34" t="s">
        <v>63</v>
      </c>
      <c r="G218" s="26" t="s">
        <v>25</v>
      </c>
      <c r="H218" s="26" t="s">
        <v>25</v>
      </c>
      <c r="I218" s="28" t="s">
        <v>25</v>
      </c>
      <c r="J218" s="28" t="s">
        <v>25</v>
      </c>
      <c r="K218" s="28" t="s">
        <v>25</v>
      </c>
      <c r="L218" s="28" t="s">
        <v>25</v>
      </c>
      <c r="M218" s="28" t="s">
        <v>25</v>
      </c>
      <c r="N218" s="28" t="s">
        <v>25</v>
      </c>
      <c r="O218" s="177"/>
      <c r="P218" s="100"/>
      <c r="Q218" s="97"/>
      <c r="R218" s="97"/>
      <c r="S218" s="97"/>
      <c r="T218" s="97"/>
      <c r="U218" s="97"/>
      <c r="V218" s="97"/>
      <c r="W218" s="97"/>
      <c r="X218" s="97"/>
      <c r="Y218" s="200"/>
      <c r="Z218" s="17"/>
    </row>
    <row r="219" spans="1:26" ht="37.5" x14ac:dyDescent="0.25">
      <c r="A219" s="86"/>
      <c r="B219" s="89"/>
      <c r="C219" s="92"/>
      <c r="D219" s="92"/>
      <c r="E219" s="92"/>
      <c r="F219" s="42" t="s">
        <v>65</v>
      </c>
      <c r="G219" s="26" t="s">
        <v>25</v>
      </c>
      <c r="H219" s="26" t="s">
        <v>25</v>
      </c>
      <c r="I219" s="28" t="s">
        <v>25</v>
      </c>
      <c r="J219" s="28" t="s">
        <v>25</v>
      </c>
      <c r="K219" s="28" t="s">
        <v>25</v>
      </c>
      <c r="L219" s="28" t="s">
        <v>25</v>
      </c>
      <c r="M219" s="28" t="s">
        <v>25</v>
      </c>
      <c r="N219" s="28" t="s">
        <v>25</v>
      </c>
      <c r="O219" s="177"/>
      <c r="P219" s="101"/>
      <c r="Q219" s="98"/>
      <c r="R219" s="98"/>
      <c r="S219" s="98"/>
      <c r="T219" s="98"/>
      <c r="U219" s="98"/>
      <c r="V219" s="98"/>
      <c r="W219" s="98"/>
      <c r="X219" s="98"/>
      <c r="Y219" s="201"/>
      <c r="Z219" s="17"/>
    </row>
    <row r="220" spans="1:26" ht="39" customHeight="1" x14ac:dyDescent="0.25">
      <c r="A220" s="84" t="s">
        <v>131</v>
      </c>
      <c r="B220" s="87" t="s">
        <v>132</v>
      </c>
      <c r="C220" s="90" t="s">
        <v>9</v>
      </c>
      <c r="D220" s="90" t="s">
        <v>70</v>
      </c>
      <c r="E220" s="90" t="s">
        <v>68</v>
      </c>
      <c r="F220" s="29" t="s">
        <v>11</v>
      </c>
      <c r="G220" s="26">
        <v>50000</v>
      </c>
      <c r="H220" s="27">
        <v>0</v>
      </c>
      <c r="I220" s="28">
        <v>50000</v>
      </c>
      <c r="J220" s="28">
        <v>0</v>
      </c>
      <c r="K220" s="28">
        <v>0</v>
      </c>
      <c r="L220" s="28">
        <v>0</v>
      </c>
      <c r="M220" s="28">
        <v>0</v>
      </c>
      <c r="N220" s="69">
        <v>0</v>
      </c>
      <c r="O220" s="69"/>
      <c r="P220" s="99" t="s">
        <v>117</v>
      </c>
      <c r="Q220" s="96" t="s">
        <v>18</v>
      </c>
      <c r="R220" s="96">
        <v>1</v>
      </c>
      <c r="S220" s="96">
        <v>0</v>
      </c>
      <c r="T220" s="96">
        <v>1</v>
      </c>
      <c r="U220" s="96">
        <v>0</v>
      </c>
      <c r="V220" s="96">
        <v>0</v>
      </c>
      <c r="W220" s="96">
        <v>0</v>
      </c>
      <c r="X220" s="96">
        <v>0</v>
      </c>
      <c r="Y220" s="199">
        <v>0</v>
      </c>
      <c r="Z220" s="17"/>
    </row>
    <row r="221" spans="1:26" ht="66.75" customHeight="1" x14ac:dyDescent="0.25">
      <c r="A221" s="85"/>
      <c r="B221" s="88"/>
      <c r="C221" s="91"/>
      <c r="D221" s="91"/>
      <c r="E221" s="91"/>
      <c r="F221" s="29" t="s">
        <v>26</v>
      </c>
      <c r="G221" s="26">
        <v>0</v>
      </c>
      <c r="H221" s="26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69">
        <v>0</v>
      </c>
      <c r="O221" s="179"/>
      <c r="P221" s="100"/>
      <c r="Q221" s="97"/>
      <c r="R221" s="97"/>
      <c r="S221" s="97"/>
      <c r="T221" s="97"/>
      <c r="U221" s="97"/>
      <c r="V221" s="97"/>
      <c r="W221" s="97"/>
      <c r="X221" s="97"/>
      <c r="Y221" s="200"/>
      <c r="Z221" s="17"/>
    </row>
    <row r="222" spans="1:26" ht="45.75" customHeight="1" x14ac:dyDescent="0.25">
      <c r="A222" s="85"/>
      <c r="B222" s="88"/>
      <c r="C222" s="91"/>
      <c r="D222" s="91"/>
      <c r="E222" s="91"/>
      <c r="F222" s="29" t="s">
        <v>27</v>
      </c>
      <c r="G222" s="26">
        <v>0</v>
      </c>
      <c r="H222" s="26">
        <v>0</v>
      </c>
      <c r="I222" s="28">
        <v>0</v>
      </c>
      <c r="J222" s="28">
        <v>0</v>
      </c>
      <c r="K222" s="28">
        <v>0</v>
      </c>
      <c r="L222" s="28">
        <v>0</v>
      </c>
      <c r="M222" s="28">
        <v>0</v>
      </c>
      <c r="N222" s="69">
        <v>0</v>
      </c>
      <c r="O222" s="179"/>
      <c r="P222" s="100"/>
      <c r="Q222" s="97"/>
      <c r="R222" s="97"/>
      <c r="S222" s="97"/>
      <c r="T222" s="97"/>
      <c r="U222" s="97"/>
      <c r="V222" s="97"/>
      <c r="W222" s="97"/>
      <c r="X222" s="97"/>
      <c r="Y222" s="200"/>
      <c r="Z222" s="17"/>
    </row>
    <row r="223" spans="1:26" ht="56.25" x14ac:dyDescent="0.25">
      <c r="A223" s="85"/>
      <c r="B223" s="88"/>
      <c r="C223" s="91"/>
      <c r="D223" s="91"/>
      <c r="E223" s="91"/>
      <c r="F223" s="42" t="s">
        <v>62</v>
      </c>
      <c r="G223" s="26">
        <v>50000</v>
      </c>
      <c r="H223" s="27">
        <v>0</v>
      </c>
      <c r="I223" s="28">
        <v>50000</v>
      </c>
      <c r="J223" s="28">
        <v>0</v>
      </c>
      <c r="K223" s="28">
        <v>0</v>
      </c>
      <c r="L223" s="28">
        <v>0</v>
      </c>
      <c r="M223" s="28">
        <v>0</v>
      </c>
      <c r="N223" s="69">
        <v>0</v>
      </c>
      <c r="O223" s="179"/>
      <c r="P223" s="100"/>
      <c r="Q223" s="97"/>
      <c r="R223" s="97"/>
      <c r="S223" s="97"/>
      <c r="T223" s="97"/>
      <c r="U223" s="97"/>
      <c r="V223" s="97"/>
      <c r="W223" s="97"/>
      <c r="X223" s="97"/>
      <c r="Y223" s="200"/>
      <c r="Z223" s="17"/>
    </row>
    <row r="224" spans="1:26" ht="37.5" x14ac:dyDescent="0.25">
      <c r="A224" s="85"/>
      <c r="B224" s="88"/>
      <c r="C224" s="91"/>
      <c r="D224" s="91"/>
      <c r="E224" s="91"/>
      <c r="F224" s="34" t="s">
        <v>143</v>
      </c>
      <c r="G224" s="26" t="s">
        <v>25</v>
      </c>
      <c r="H224" s="26" t="s">
        <v>25</v>
      </c>
      <c r="I224" s="28" t="s">
        <v>25</v>
      </c>
      <c r="J224" s="28" t="s">
        <v>25</v>
      </c>
      <c r="K224" s="28" t="s">
        <v>25</v>
      </c>
      <c r="L224" s="28" t="s">
        <v>25</v>
      </c>
      <c r="M224" s="28" t="s">
        <v>25</v>
      </c>
      <c r="N224" s="69" t="s">
        <v>25</v>
      </c>
      <c r="O224" s="179"/>
      <c r="P224" s="100"/>
      <c r="Q224" s="97"/>
      <c r="R224" s="97"/>
      <c r="S224" s="97"/>
      <c r="T224" s="97"/>
      <c r="U224" s="97"/>
      <c r="V224" s="97"/>
      <c r="W224" s="97"/>
      <c r="X224" s="97"/>
      <c r="Y224" s="200"/>
      <c r="Z224" s="17"/>
    </row>
    <row r="225" spans="1:26" ht="37.5" x14ac:dyDescent="0.25">
      <c r="A225" s="85"/>
      <c r="B225" s="88"/>
      <c r="C225" s="91"/>
      <c r="D225" s="91"/>
      <c r="E225" s="91"/>
      <c r="F225" s="34" t="s">
        <v>64</v>
      </c>
      <c r="G225" s="26" t="s">
        <v>25</v>
      </c>
      <c r="H225" s="26" t="s">
        <v>25</v>
      </c>
      <c r="I225" s="28" t="s">
        <v>25</v>
      </c>
      <c r="J225" s="28" t="s">
        <v>25</v>
      </c>
      <c r="K225" s="28" t="s">
        <v>25</v>
      </c>
      <c r="L225" s="28" t="s">
        <v>25</v>
      </c>
      <c r="M225" s="28" t="s">
        <v>25</v>
      </c>
      <c r="N225" s="28" t="s">
        <v>25</v>
      </c>
      <c r="O225" s="177"/>
      <c r="P225" s="100"/>
      <c r="Q225" s="97"/>
      <c r="R225" s="97"/>
      <c r="S225" s="97"/>
      <c r="T225" s="97"/>
      <c r="U225" s="97"/>
      <c r="V225" s="97"/>
      <c r="W225" s="97"/>
      <c r="X225" s="97"/>
      <c r="Y225" s="200"/>
      <c r="Z225" s="17"/>
    </row>
    <row r="226" spans="1:26" ht="56.25" x14ac:dyDescent="0.25">
      <c r="A226" s="85"/>
      <c r="B226" s="88"/>
      <c r="C226" s="91"/>
      <c r="D226" s="91"/>
      <c r="E226" s="91"/>
      <c r="F226" s="34" t="s">
        <v>63</v>
      </c>
      <c r="G226" s="26" t="s">
        <v>25</v>
      </c>
      <c r="H226" s="26" t="s">
        <v>25</v>
      </c>
      <c r="I226" s="28" t="s">
        <v>25</v>
      </c>
      <c r="J226" s="28" t="s">
        <v>25</v>
      </c>
      <c r="K226" s="28" t="s">
        <v>25</v>
      </c>
      <c r="L226" s="28" t="s">
        <v>25</v>
      </c>
      <c r="M226" s="28" t="s">
        <v>25</v>
      </c>
      <c r="N226" s="28" t="s">
        <v>25</v>
      </c>
      <c r="O226" s="177"/>
      <c r="P226" s="100"/>
      <c r="Q226" s="97"/>
      <c r="R226" s="97"/>
      <c r="S226" s="97"/>
      <c r="T226" s="97"/>
      <c r="U226" s="97"/>
      <c r="V226" s="97"/>
      <c r="W226" s="97"/>
      <c r="X226" s="97"/>
      <c r="Y226" s="200"/>
      <c r="Z226" s="17"/>
    </row>
    <row r="227" spans="1:26" ht="37.5" x14ac:dyDescent="0.25">
      <c r="A227" s="86"/>
      <c r="B227" s="89"/>
      <c r="C227" s="92"/>
      <c r="D227" s="92"/>
      <c r="E227" s="92"/>
      <c r="F227" s="42" t="s">
        <v>65</v>
      </c>
      <c r="G227" s="26" t="s">
        <v>25</v>
      </c>
      <c r="H227" s="26" t="s">
        <v>25</v>
      </c>
      <c r="I227" s="28" t="s">
        <v>25</v>
      </c>
      <c r="J227" s="28" t="s">
        <v>25</v>
      </c>
      <c r="K227" s="28" t="s">
        <v>25</v>
      </c>
      <c r="L227" s="28" t="s">
        <v>25</v>
      </c>
      <c r="M227" s="28" t="s">
        <v>25</v>
      </c>
      <c r="N227" s="28" t="s">
        <v>25</v>
      </c>
      <c r="O227" s="177"/>
      <c r="P227" s="101"/>
      <c r="Q227" s="98"/>
      <c r="R227" s="98"/>
      <c r="S227" s="98"/>
      <c r="T227" s="98"/>
      <c r="U227" s="98"/>
      <c r="V227" s="98"/>
      <c r="W227" s="98"/>
      <c r="X227" s="98"/>
      <c r="Y227" s="201"/>
      <c r="Z227" s="17"/>
    </row>
    <row r="228" spans="1:26" ht="57" customHeight="1" x14ac:dyDescent="0.25">
      <c r="A228" s="84" t="s">
        <v>133</v>
      </c>
      <c r="B228" s="87" t="s">
        <v>134</v>
      </c>
      <c r="C228" s="90" t="s">
        <v>9</v>
      </c>
      <c r="D228" s="90" t="s">
        <v>70</v>
      </c>
      <c r="E228" s="90" t="s">
        <v>68</v>
      </c>
      <c r="F228" s="29" t="s">
        <v>11</v>
      </c>
      <c r="G228" s="26">
        <v>50000</v>
      </c>
      <c r="H228" s="27">
        <v>0</v>
      </c>
      <c r="I228" s="28">
        <v>50000</v>
      </c>
      <c r="J228" s="28">
        <v>0</v>
      </c>
      <c r="K228" s="28">
        <v>0</v>
      </c>
      <c r="L228" s="28">
        <v>0</v>
      </c>
      <c r="M228" s="28">
        <v>0</v>
      </c>
      <c r="N228" s="69">
        <v>0</v>
      </c>
      <c r="O228" s="69"/>
      <c r="P228" s="99" t="s">
        <v>117</v>
      </c>
      <c r="Q228" s="96" t="s">
        <v>18</v>
      </c>
      <c r="R228" s="96">
        <v>1</v>
      </c>
      <c r="S228" s="96">
        <v>0</v>
      </c>
      <c r="T228" s="96">
        <v>1</v>
      </c>
      <c r="U228" s="96">
        <v>0</v>
      </c>
      <c r="V228" s="96">
        <v>0</v>
      </c>
      <c r="W228" s="96">
        <v>0</v>
      </c>
      <c r="X228" s="96">
        <v>0</v>
      </c>
      <c r="Y228" s="199">
        <v>0</v>
      </c>
      <c r="Z228" s="17"/>
    </row>
    <row r="229" spans="1:26" ht="66.75" customHeight="1" x14ac:dyDescent="0.25">
      <c r="A229" s="85"/>
      <c r="B229" s="88"/>
      <c r="C229" s="91"/>
      <c r="D229" s="91"/>
      <c r="E229" s="91"/>
      <c r="F229" s="29" t="s">
        <v>26</v>
      </c>
      <c r="G229" s="26">
        <v>0</v>
      </c>
      <c r="H229" s="26">
        <v>0</v>
      </c>
      <c r="I229" s="28">
        <v>0</v>
      </c>
      <c r="J229" s="28">
        <v>0</v>
      </c>
      <c r="K229" s="28">
        <v>0</v>
      </c>
      <c r="L229" s="28">
        <v>0</v>
      </c>
      <c r="M229" s="28">
        <v>0</v>
      </c>
      <c r="N229" s="69">
        <v>0</v>
      </c>
      <c r="O229" s="179"/>
      <c r="P229" s="100"/>
      <c r="Q229" s="97"/>
      <c r="R229" s="97"/>
      <c r="S229" s="97"/>
      <c r="T229" s="97"/>
      <c r="U229" s="97"/>
      <c r="V229" s="97"/>
      <c r="W229" s="97"/>
      <c r="X229" s="97"/>
      <c r="Y229" s="200"/>
      <c r="Z229" s="17"/>
    </row>
    <row r="230" spans="1:26" ht="45.75" customHeight="1" x14ac:dyDescent="0.25">
      <c r="A230" s="85"/>
      <c r="B230" s="88"/>
      <c r="C230" s="91"/>
      <c r="D230" s="91"/>
      <c r="E230" s="91"/>
      <c r="F230" s="29" t="s">
        <v>27</v>
      </c>
      <c r="G230" s="26">
        <v>0</v>
      </c>
      <c r="H230" s="26">
        <v>0</v>
      </c>
      <c r="I230" s="28">
        <v>0</v>
      </c>
      <c r="J230" s="28">
        <v>0</v>
      </c>
      <c r="K230" s="28">
        <v>0</v>
      </c>
      <c r="L230" s="28">
        <v>0</v>
      </c>
      <c r="M230" s="28">
        <v>0</v>
      </c>
      <c r="N230" s="69">
        <v>0</v>
      </c>
      <c r="O230" s="179"/>
      <c r="P230" s="100"/>
      <c r="Q230" s="97"/>
      <c r="R230" s="97"/>
      <c r="S230" s="97"/>
      <c r="T230" s="97"/>
      <c r="U230" s="97"/>
      <c r="V230" s="97"/>
      <c r="W230" s="97"/>
      <c r="X230" s="97"/>
      <c r="Y230" s="200"/>
      <c r="Z230" s="17"/>
    </row>
    <row r="231" spans="1:26" ht="56.25" x14ac:dyDescent="0.25">
      <c r="A231" s="85"/>
      <c r="B231" s="88"/>
      <c r="C231" s="91"/>
      <c r="D231" s="91"/>
      <c r="E231" s="91"/>
      <c r="F231" s="42" t="s">
        <v>62</v>
      </c>
      <c r="G231" s="26">
        <v>50000</v>
      </c>
      <c r="H231" s="27">
        <v>0</v>
      </c>
      <c r="I231" s="28">
        <v>50000</v>
      </c>
      <c r="J231" s="28">
        <v>0</v>
      </c>
      <c r="K231" s="28">
        <v>0</v>
      </c>
      <c r="L231" s="28">
        <v>0</v>
      </c>
      <c r="M231" s="28">
        <v>0</v>
      </c>
      <c r="N231" s="69">
        <v>0</v>
      </c>
      <c r="O231" s="179"/>
      <c r="P231" s="100"/>
      <c r="Q231" s="97"/>
      <c r="R231" s="97"/>
      <c r="S231" s="97"/>
      <c r="T231" s="97"/>
      <c r="U231" s="97"/>
      <c r="V231" s="97"/>
      <c r="W231" s="97"/>
      <c r="X231" s="97"/>
      <c r="Y231" s="200"/>
      <c r="Z231" s="17"/>
    </row>
    <row r="232" spans="1:26" ht="37.5" x14ac:dyDescent="0.25">
      <c r="A232" s="85"/>
      <c r="B232" s="88"/>
      <c r="C232" s="91"/>
      <c r="D232" s="91"/>
      <c r="E232" s="91"/>
      <c r="F232" s="34" t="s">
        <v>143</v>
      </c>
      <c r="G232" s="26" t="s">
        <v>25</v>
      </c>
      <c r="H232" s="26" t="s">
        <v>25</v>
      </c>
      <c r="I232" s="28" t="s">
        <v>25</v>
      </c>
      <c r="J232" s="28" t="s">
        <v>25</v>
      </c>
      <c r="K232" s="28" t="s">
        <v>25</v>
      </c>
      <c r="L232" s="28" t="s">
        <v>25</v>
      </c>
      <c r="M232" s="28" t="s">
        <v>25</v>
      </c>
      <c r="N232" s="69" t="s">
        <v>25</v>
      </c>
      <c r="O232" s="179"/>
      <c r="P232" s="100"/>
      <c r="Q232" s="97"/>
      <c r="R232" s="97"/>
      <c r="S232" s="97"/>
      <c r="T232" s="97"/>
      <c r="U232" s="97"/>
      <c r="V232" s="97"/>
      <c r="W232" s="97"/>
      <c r="X232" s="97"/>
      <c r="Y232" s="200"/>
      <c r="Z232" s="17"/>
    </row>
    <row r="233" spans="1:26" ht="37.5" x14ac:dyDescent="0.25">
      <c r="A233" s="85"/>
      <c r="B233" s="88"/>
      <c r="C233" s="91"/>
      <c r="D233" s="91"/>
      <c r="E233" s="91"/>
      <c r="F233" s="34" t="s">
        <v>64</v>
      </c>
      <c r="G233" s="26" t="s">
        <v>25</v>
      </c>
      <c r="H233" s="26" t="s">
        <v>25</v>
      </c>
      <c r="I233" s="28" t="s">
        <v>25</v>
      </c>
      <c r="J233" s="28" t="s">
        <v>25</v>
      </c>
      <c r="K233" s="28" t="s">
        <v>25</v>
      </c>
      <c r="L233" s="28" t="s">
        <v>25</v>
      </c>
      <c r="M233" s="28" t="s">
        <v>25</v>
      </c>
      <c r="N233" s="28" t="s">
        <v>25</v>
      </c>
      <c r="O233" s="177"/>
      <c r="P233" s="100"/>
      <c r="Q233" s="97"/>
      <c r="R233" s="97"/>
      <c r="S233" s="97"/>
      <c r="T233" s="97"/>
      <c r="U233" s="97"/>
      <c r="V233" s="97"/>
      <c r="W233" s="97"/>
      <c r="X233" s="97"/>
      <c r="Y233" s="200"/>
      <c r="Z233" s="17"/>
    </row>
    <row r="234" spans="1:26" ht="56.25" x14ac:dyDescent="0.25">
      <c r="A234" s="85"/>
      <c r="B234" s="88"/>
      <c r="C234" s="91"/>
      <c r="D234" s="91"/>
      <c r="E234" s="91"/>
      <c r="F234" s="34" t="s">
        <v>63</v>
      </c>
      <c r="G234" s="26" t="s">
        <v>25</v>
      </c>
      <c r="H234" s="26" t="s">
        <v>25</v>
      </c>
      <c r="I234" s="28" t="s">
        <v>25</v>
      </c>
      <c r="J234" s="28" t="s">
        <v>25</v>
      </c>
      <c r="K234" s="28" t="s">
        <v>25</v>
      </c>
      <c r="L234" s="28" t="s">
        <v>25</v>
      </c>
      <c r="M234" s="28" t="s">
        <v>25</v>
      </c>
      <c r="N234" s="28" t="s">
        <v>25</v>
      </c>
      <c r="O234" s="177"/>
      <c r="P234" s="100"/>
      <c r="Q234" s="97"/>
      <c r="R234" s="97"/>
      <c r="S234" s="97"/>
      <c r="T234" s="97"/>
      <c r="U234" s="97"/>
      <c r="V234" s="97"/>
      <c r="W234" s="97"/>
      <c r="X234" s="97"/>
      <c r="Y234" s="200"/>
      <c r="Z234" s="17"/>
    </row>
    <row r="235" spans="1:26" ht="37.5" x14ac:dyDescent="0.25">
      <c r="A235" s="86"/>
      <c r="B235" s="89"/>
      <c r="C235" s="92"/>
      <c r="D235" s="92"/>
      <c r="E235" s="92"/>
      <c r="F235" s="42" t="s">
        <v>65</v>
      </c>
      <c r="G235" s="26" t="s">
        <v>25</v>
      </c>
      <c r="H235" s="26" t="s">
        <v>25</v>
      </c>
      <c r="I235" s="28" t="s">
        <v>25</v>
      </c>
      <c r="J235" s="28" t="s">
        <v>25</v>
      </c>
      <c r="K235" s="28" t="s">
        <v>25</v>
      </c>
      <c r="L235" s="28" t="s">
        <v>25</v>
      </c>
      <c r="M235" s="28" t="s">
        <v>25</v>
      </c>
      <c r="N235" s="28" t="s">
        <v>25</v>
      </c>
      <c r="O235" s="177"/>
      <c r="P235" s="101"/>
      <c r="Q235" s="98"/>
      <c r="R235" s="98"/>
      <c r="S235" s="98"/>
      <c r="T235" s="98"/>
      <c r="U235" s="98"/>
      <c r="V235" s="98"/>
      <c r="W235" s="98"/>
      <c r="X235" s="98"/>
      <c r="Y235" s="201"/>
      <c r="Z235" s="17"/>
    </row>
    <row r="236" spans="1:26" ht="50.25" customHeight="1" x14ac:dyDescent="0.25">
      <c r="A236" s="84" t="s">
        <v>149</v>
      </c>
      <c r="B236" s="87" t="s">
        <v>139</v>
      </c>
      <c r="C236" s="90" t="s">
        <v>9</v>
      </c>
      <c r="D236" s="90" t="s">
        <v>70</v>
      </c>
      <c r="E236" s="90" t="s">
        <v>68</v>
      </c>
      <c r="F236" s="29" t="s">
        <v>11</v>
      </c>
      <c r="G236" s="26" t="s">
        <v>25</v>
      </c>
      <c r="H236" s="26" t="s">
        <v>25</v>
      </c>
      <c r="I236" s="28" t="s">
        <v>25</v>
      </c>
      <c r="J236" s="28">
        <f>J238+J237</f>
        <v>7000</v>
      </c>
      <c r="K236" s="28" t="s">
        <v>25</v>
      </c>
      <c r="L236" s="28" t="s">
        <v>25</v>
      </c>
      <c r="M236" s="28" t="s">
        <v>25</v>
      </c>
      <c r="N236" s="28" t="s">
        <v>25</v>
      </c>
      <c r="O236" s="28"/>
      <c r="P236" s="99" t="s">
        <v>140</v>
      </c>
      <c r="Q236" s="96" t="s">
        <v>18</v>
      </c>
      <c r="R236" s="96">
        <v>1</v>
      </c>
      <c r="S236" s="96">
        <v>0</v>
      </c>
      <c r="T236" s="96">
        <v>0</v>
      </c>
      <c r="U236" s="96">
        <v>1</v>
      </c>
      <c r="V236" s="96">
        <v>0</v>
      </c>
      <c r="W236" s="96">
        <v>0</v>
      </c>
      <c r="X236" s="96">
        <v>0</v>
      </c>
      <c r="Y236" s="199">
        <v>0</v>
      </c>
      <c r="Z236" s="17"/>
    </row>
    <row r="237" spans="1:26" ht="60.75" customHeight="1" x14ac:dyDescent="0.25">
      <c r="A237" s="85"/>
      <c r="B237" s="88"/>
      <c r="C237" s="91"/>
      <c r="D237" s="91"/>
      <c r="E237" s="91"/>
      <c r="F237" s="29" t="s">
        <v>26</v>
      </c>
      <c r="G237" s="26" t="s">
        <v>25</v>
      </c>
      <c r="H237" s="26" t="s">
        <v>25</v>
      </c>
      <c r="I237" s="28" t="s">
        <v>25</v>
      </c>
      <c r="J237" s="28">
        <v>140</v>
      </c>
      <c r="K237" s="28" t="s">
        <v>25</v>
      </c>
      <c r="L237" s="28" t="s">
        <v>25</v>
      </c>
      <c r="M237" s="28" t="s">
        <v>25</v>
      </c>
      <c r="N237" s="28" t="s">
        <v>25</v>
      </c>
      <c r="O237" s="177"/>
      <c r="P237" s="100"/>
      <c r="Q237" s="97"/>
      <c r="R237" s="97"/>
      <c r="S237" s="97"/>
      <c r="T237" s="97"/>
      <c r="U237" s="97"/>
      <c r="V237" s="97"/>
      <c r="W237" s="97"/>
      <c r="X237" s="97"/>
      <c r="Y237" s="200"/>
      <c r="Z237" s="17"/>
    </row>
    <row r="238" spans="1:26" ht="37.5" x14ac:dyDescent="0.25">
      <c r="A238" s="85"/>
      <c r="B238" s="88"/>
      <c r="C238" s="91"/>
      <c r="D238" s="91"/>
      <c r="E238" s="91"/>
      <c r="F238" s="29" t="s">
        <v>27</v>
      </c>
      <c r="G238" s="26" t="s">
        <v>25</v>
      </c>
      <c r="H238" s="26" t="s">
        <v>25</v>
      </c>
      <c r="I238" s="28" t="s">
        <v>25</v>
      </c>
      <c r="J238" s="28">
        <v>6860</v>
      </c>
      <c r="K238" s="28" t="s">
        <v>25</v>
      </c>
      <c r="L238" s="28" t="s">
        <v>25</v>
      </c>
      <c r="M238" s="28" t="s">
        <v>25</v>
      </c>
      <c r="N238" s="28" t="s">
        <v>25</v>
      </c>
      <c r="O238" s="177"/>
      <c r="P238" s="100"/>
      <c r="Q238" s="97"/>
      <c r="R238" s="97"/>
      <c r="S238" s="97"/>
      <c r="T238" s="97"/>
      <c r="U238" s="97"/>
      <c r="V238" s="97"/>
      <c r="W238" s="97"/>
      <c r="X238" s="97"/>
      <c r="Y238" s="200"/>
      <c r="Z238" s="17"/>
    </row>
    <row r="239" spans="1:26" ht="56.25" x14ac:dyDescent="0.25">
      <c r="A239" s="85"/>
      <c r="B239" s="88"/>
      <c r="C239" s="91"/>
      <c r="D239" s="91"/>
      <c r="E239" s="91"/>
      <c r="F239" s="42" t="s">
        <v>62</v>
      </c>
      <c r="G239" s="26" t="s">
        <v>25</v>
      </c>
      <c r="H239" s="26" t="s">
        <v>25</v>
      </c>
      <c r="I239" s="28" t="s">
        <v>25</v>
      </c>
      <c r="J239" s="28" t="s">
        <v>25</v>
      </c>
      <c r="K239" s="28" t="s">
        <v>25</v>
      </c>
      <c r="L239" s="28" t="s">
        <v>25</v>
      </c>
      <c r="M239" s="28" t="s">
        <v>25</v>
      </c>
      <c r="N239" s="28" t="s">
        <v>25</v>
      </c>
      <c r="O239" s="177"/>
      <c r="P239" s="100"/>
      <c r="Q239" s="97"/>
      <c r="R239" s="97"/>
      <c r="S239" s="97"/>
      <c r="T239" s="97"/>
      <c r="U239" s="97"/>
      <c r="V239" s="97"/>
      <c r="W239" s="97"/>
      <c r="X239" s="97"/>
      <c r="Y239" s="200"/>
      <c r="Z239" s="17"/>
    </row>
    <row r="240" spans="1:26" ht="37.5" x14ac:dyDescent="0.25">
      <c r="A240" s="85"/>
      <c r="B240" s="88"/>
      <c r="C240" s="91"/>
      <c r="D240" s="91"/>
      <c r="E240" s="91"/>
      <c r="F240" s="34" t="s">
        <v>143</v>
      </c>
      <c r="G240" s="26" t="s">
        <v>25</v>
      </c>
      <c r="H240" s="26" t="s">
        <v>25</v>
      </c>
      <c r="I240" s="28" t="s">
        <v>25</v>
      </c>
      <c r="J240" s="28" t="s">
        <v>25</v>
      </c>
      <c r="K240" s="28" t="s">
        <v>25</v>
      </c>
      <c r="L240" s="28" t="s">
        <v>25</v>
      </c>
      <c r="M240" s="28" t="s">
        <v>25</v>
      </c>
      <c r="N240" s="69" t="s">
        <v>25</v>
      </c>
      <c r="O240" s="179"/>
      <c r="P240" s="100"/>
      <c r="Q240" s="97"/>
      <c r="R240" s="97"/>
      <c r="S240" s="97"/>
      <c r="T240" s="97"/>
      <c r="U240" s="97"/>
      <c r="V240" s="97"/>
      <c r="W240" s="97"/>
      <c r="X240" s="97"/>
      <c r="Y240" s="200"/>
      <c r="Z240" s="17"/>
    </row>
    <row r="241" spans="1:26" ht="37.5" x14ac:dyDescent="0.25">
      <c r="A241" s="85"/>
      <c r="B241" s="88"/>
      <c r="C241" s="91"/>
      <c r="D241" s="91"/>
      <c r="E241" s="91"/>
      <c r="F241" s="34" t="s">
        <v>64</v>
      </c>
      <c r="G241" s="26" t="s">
        <v>25</v>
      </c>
      <c r="H241" s="26" t="s">
        <v>25</v>
      </c>
      <c r="I241" s="28" t="s">
        <v>25</v>
      </c>
      <c r="J241" s="28" t="s">
        <v>25</v>
      </c>
      <c r="K241" s="28" t="s">
        <v>25</v>
      </c>
      <c r="L241" s="28" t="s">
        <v>25</v>
      </c>
      <c r="M241" s="28" t="s">
        <v>25</v>
      </c>
      <c r="N241" s="28" t="s">
        <v>25</v>
      </c>
      <c r="O241" s="177"/>
      <c r="P241" s="100"/>
      <c r="Q241" s="97"/>
      <c r="R241" s="97"/>
      <c r="S241" s="97"/>
      <c r="T241" s="97"/>
      <c r="U241" s="97"/>
      <c r="V241" s="97"/>
      <c r="W241" s="97"/>
      <c r="X241" s="97"/>
      <c r="Y241" s="200"/>
      <c r="Z241" s="17"/>
    </row>
    <row r="242" spans="1:26" ht="56.25" x14ac:dyDescent="0.25">
      <c r="A242" s="85"/>
      <c r="B242" s="88"/>
      <c r="C242" s="91"/>
      <c r="D242" s="91"/>
      <c r="E242" s="91"/>
      <c r="F242" s="34" t="s">
        <v>63</v>
      </c>
      <c r="G242" s="26" t="s">
        <v>25</v>
      </c>
      <c r="H242" s="26" t="s">
        <v>25</v>
      </c>
      <c r="I242" s="28" t="s">
        <v>25</v>
      </c>
      <c r="J242" s="28" t="s">
        <v>25</v>
      </c>
      <c r="K242" s="28" t="s">
        <v>25</v>
      </c>
      <c r="L242" s="28" t="s">
        <v>25</v>
      </c>
      <c r="M242" s="28" t="s">
        <v>25</v>
      </c>
      <c r="N242" s="28" t="s">
        <v>25</v>
      </c>
      <c r="O242" s="177"/>
      <c r="P242" s="100"/>
      <c r="Q242" s="97"/>
      <c r="R242" s="97"/>
      <c r="S242" s="97"/>
      <c r="T242" s="97"/>
      <c r="U242" s="97"/>
      <c r="V242" s="97"/>
      <c r="W242" s="97"/>
      <c r="X242" s="97"/>
      <c r="Y242" s="200"/>
      <c r="Z242" s="17"/>
    </row>
    <row r="243" spans="1:26" ht="37.5" x14ac:dyDescent="0.25">
      <c r="A243" s="86"/>
      <c r="B243" s="89"/>
      <c r="C243" s="92"/>
      <c r="D243" s="92"/>
      <c r="E243" s="92"/>
      <c r="F243" s="42" t="s">
        <v>65</v>
      </c>
      <c r="G243" s="26" t="s">
        <v>25</v>
      </c>
      <c r="H243" s="26" t="s">
        <v>25</v>
      </c>
      <c r="I243" s="28" t="s">
        <v>25</v>
      </c>
      <c r="J243" s="28" t="s">
        <v>25</v>
      </c>
      <c r="K243" s="28" t="s">
        <v>25</v>
      </c>
      <c r="L243" s="28" t="s">
        <v>25</v>
      </c>
      <c r="M243" s="28" t="s">
        <v>25</v>
      </c>
      <c r="N243" s="28" t="s">
        <v>25</v>
      </c>
      <c r="O243" s="177"/>
      <c r="P243" s="101"/>
      <c r="Q243" s="98"/>
      <c r="R243" s="98"/>
      <c r="S243" s="98"/>
      <c r="T243" s="98"/>
      <c r="U243" s="98"/>
      <c r="V243" s="98"/>
      <c r="W243" s="98"/>
      <c r="X243" s="98"/>
      <c r="Y243" s="201"/>
      <c r="Z243" s="17"/>
    </row>
    <row r="244" spans="1:26" x14ac:dyDescent="0.25">
      <c r="A244" s="84" t="s">
        <v>152</v>
      </c>
      <c r="B244" s="87" t="s">
        <v>153</v>
      </c>
      <c r="C244" s="90" t="s">
        <v>9</v>
      </c>
      <c r="D244" s="90" t="s">
        <v>70</v>
      </c>
      <c r="E244" s="90" t="s">
        <v>68</v>
      </c>
      <c r="F244" s="29" t="s">
        <v>11</v>
      </c>
      <c r="G244" s="64">
        <f>L244</f>
        <v>13600000</v>
      </c>
      <c r="H244" s="64" t="s">
        <v>25</v>
      </c>
      <c r="I244" s="28" t="s">
        <v>25</v>
      </c>
      <c r="J244" s="28" t="s">
        <v>25</v>
      </c>
      <c r="K244" s="28" t="s">
        <v>25</v>
      </c>
      <c r="L244" s="28">
        <f>L245</f>
        <v>13600000</v>
      </c>
      <c r="M244" s="28" t="s">
        <v>25</v>
      </c>
      <c r="N244" s="28" t="s">
        <v>25</v>
      </c>
      <c r="O244" s="177"/>
      <c r="P244" s="63"/>
      <c r="Q244" s="62" t="s">
        <v>18</v>
      </c>
      <c r="R244" s="62">
        <v>1</v>
      </c>
      <c r="S244" s="62">
        <v>0</v>
      </c>
      <c r="T244" s="62">
        <v>0</v>
      </c>
      <c r="U244" s="62">
        <v>0</v>
      </c>
      <c r="V244" s="62">
        <v>0</v>
      </c>
      <c r="W244" s="62">
        <v>1</v>
      </c>
      <c r="X244" s="62">
        <v>0</v>
      </c>
      <c r="Y244" s="202">
        <v>0</v>
      </c>
      <c r="Z244" s="17"/>
    </row>
    <row r="245" spans="1:26" ht="37.5" x14ac:dyDescent="0.25">
      <c r="A245" s="85"/>
      <c r="B245" s="88"/>
      <c r="C245" s="91"/>
      <c r="D245" s="91"/>
      <c r="E245" s="91"/>
      <c r="F245" s="29" t="s">
        <v>26</v>
      </c>
      <c r="G245" s="64">
        <f>L245</f>
        <v>13600000</v>
      </c>
      <c r="H245" s="64" t="s">
        <v>25</v>
      </c>
      <c r="I245" s="28" t="s">
        <v>25</v>
      </c>
      <c r="J245" s="28" t="s">
        <v>25</v>
      </c>
      <c r="K245" s="28" t="s">
        <v>25</v>
      </c>
      <c r="L245" s="28">
        <v>13600000</v>
      </c>
      <c r="M245" s="28" t="s">
        <v>25</v>
      </c>
      <c r="N245" s="28" t="s">
        <v>25</v>
      </c>
      <c r="O245" s="177"/>
      <c r="P245" s="63"/>
      <c r="Q245" s="62"/>
      <c r="R245" s="62"/>
      <c r="S245" s="62"/>
      <c r="T245" s="62"/>
      <c r="U245" s="62"/>
      <c r="V245" s="62"/>
      <c r="W245" s="62"/>
      <c r="X245" s="62"/>
      <c r="Y245" s="202"/>
      <c r="Z245" s="17"/>
    </row>
    <row r="246" spans="1:26" ht="37.5" x14ac:dyDescent="0.25">
      <c r="A246" s="85"/>
      <c r="B246" s="88"/>
      <c r="C246" s="91"/>
      <c r="D246" s="91"/>
      <c r="E246" s="91"/>
      <c r="F246" s="29" t="s">
        <v>27</v>
      </c>
      <c r="G246" s="64" t="s">
        <v>25</v>
      </c>
      <c r="H246" s="64" t="s">
        <v>25</v>
      </c>
      <c r="I246" s="28" t="s">
        <v>25</v>
      </c>
      <c r="J246" s="28" t="s">
        <v>25</v>
      </c>
      <c r="K246" s="28" t="s">
        <v>25</v>
      </c>
      <c r="L246" s="28" t="s">
        <v>25</v>
      </c>
      <c r="M246" s="28" t="s">
        <v>25</v>
      </c>
      <c r="N246" s="28" t="s">
        <v>25</v>
      </c>
      <c r="O246" s="177"/>
      <c r="P246" s="63"/>
      <c r="Q246" s="62"/>
      <c r="R246" s="62"/>
      <c r="S246" s="62"/>
      <c r="T246" s="62"/>
      <c r="U246" s="62"/>
      <c r="V246" s="62"/>
      <c r="W246" s="62"/>
      <c r="X246" s="62"/>
      <c r="Y246" s="202"/>
      <c r="Z246" s="17"/>
    </row>
    <row r="247" spans="1:26" ht="56.25" x14ac:dyDescent="0.25">
      <c r="A247" s="85"/>
      <c r="B247" s="88"/>
      <c r="C247" s="91"/>
      <c r="D247" s="91"/>
      <c r="E247" s="91"/>
      <c r="F247" s="42" t="s">
        <v>62</v>
      </c>
      <c r="G247" s="64" t="s">
        <v>25</v>
      </c>
      <c r="H247" s="64" t="s">
        <v>25</v>
      </c>
      <c r="I247" s="28" t="s">
        <v>25</v>
      </c>
      <c r="J247" s="28" t="s">
        <v>25</v>
      </c>
      <c r="K247" s="28" t="s">
        <v>25</v>
      </c>
      <c r="L247" s="28" t="s">
        <v>25</v>
      </c>
      <c r="M247" s="28" t="s">
        <v>25</v>
      </c>
      <c r="N247" s="28" t="s">
        <v>25</v>
      </c>
      <c r="O247" s="177"/>
      <c r="P247" s="63"/>
      <c r="Q247" s="62"/>
      <c r="R247" s="62"/>
      <c r="S247" s="62"/>
      <c r="T247" s="62"/>
      <c r="U247" s="62"/>
      <c r="V247" s="62"/>
      <c r="W247" s="62"/>
      <c r="X247" s="62"/>
      <c r="Y247" s="202"/>
      <c r="Z247" s="17"/>
    </row>
    <row r="248" spans="1:26" ht="37.5" x14ac:dyDescent="0.25">
      <c r="A248" s="85"/>
      <c r="B248" s="88"/>
      <c r="C248" s="91"/>
      <c r="D248" s="91"/>
      <c r="E248" s="91"/>
      <c r="F248" s="34" t="s">
        <v>143</v>
      </c>
      <c r="G248" s="64" t="s">
        <v>25</v>
      </c>
      <c r="H248" s="64" t="s">
        <v>25</v>
      </c>
      <c r="I248" s="28" t="s">
        <v>25</v>
      </c>
      <c r="J248" s="28" t="s">
        <v>25</v>
      </c>
      <c r="K248" s="28" t="s">
        <v>25</v>
      </c>
      <c r="L248" s="28" t="s">
        <v>25</v>
      </c>
      <c r="M248" s="28" t="s">
        <v>25</v>
      </c>
      <c r="N248" s="69" t="s">
        <v>25</v>
      </c>
      <c r="O248" s="179"/>
      <c r="P248" s="63"/>
      <c r="Q248" s="62"/>
      <c r="R248" s="62"/>
      <c r="S248" s="62"/>
      <c r="T248" s="62"/>
      <c r="U248" s="62"/>
      <c r="V248" s="62"/>
      <c r="W248" s="62"/>
      <c r="X248" s="62"/>
      <c r="Y248" s="202"/>
      <c r="Z248" s="17"/>
    </row>
    <row r="249" spans="1:26" ht="37.5" x14ac:dyDescent="0.25">
      <c r="A249" s="85"/>
      <c r="B249" s="88"/>
      <c r="C249" s="91"/>
      <c r="D249" s="91"/>
      <c r="E249" s="91"/>
      <c r="F249" s="34" t="s">
        <v>64</v>
      </c>
      <c r="G249" s="64" t="s">
        <v>25</v>
      </c>
      <c r="H249" s="64" t="s">
        <v>25</v>
      </c>
      <c r="I249" s="28" t="s">
        <v>25</v>
      </c>
      <c r="J249" s="28" t="s">
        <v>25</v>
      </c>
      <c r="K249" s="28" t="s">
        <v>25</v>
      </c>
      <c r="L249" s="28" t="s">
        <v>25</v>
      </c>
      <c r="M249" s="28" t="s">
        <v>25</v>
      </c>
      <c r="N249" s="28" t="s">
        <v>25</v>
      </c>
      <c r="O249" s="177"/>
      <c r="P249" s="63"/>
      <c r="Q249" s="62"/>
      <c r="R249" s="62"/>
      <c r="S249" s="62"/>
      <c r="T249" s="62"/>
      <c r="U249" s="62"/>
      <c r="V249" s="62"/>
      <c r="W249" s="62"/>
      <c r="X249" s="62"/>
      <c r="Y249" s="202"/>
      <c r="Z249" s="17"/>
    </row>
    <row r="250" spans="1:26" ht="56.25" x14ac:dyDescent="0.25">
      <c r="A250" s="85"/>
      <c r="B250" s="88"/>
      <c r="C250" s="91"/>
      <c r="D250" s="91"/>
      <c r="E250" s="91"/>
      <c r="F250" s="34" t="s">
        <v>63</v>
      </c>
      <c r="G250" s="64" t="s">
        <v>25</v>
      </c>
      <c r="H250" s="64" t="s">
        <v>25</v>
      </c>
      <c r="I250" s="28" t="s">
        <v>25</v>
      </c>
      <c r="J250" s="28" t="s">
        <v>25</v>
      </c>
      <c r="K250" s="28" t="s">
        <v>25</v>
      </c>
      <c r="L250" s="28" t="s">
        <v>25</v>
      </c>
      <c r="M250" s="28" t="s">
        <v>25</v>
      </c>
      <c r="N250" s="28" t="s">
        <v>25</v>
      </c>
      <c r="O250" s="177"/>
      <c r="P250" s="63"/>
      <c r="Q250" s="62"/>
      <c r="R250" s="62"/>
      <c r="S250" s="62"/>
      <c r="T250" s="62"/>
      <c r="U250" s="62"/>
      <c r="V250" s="62"/>
      <c r="W250" s="62"/>
      <c r="X250" s="62"/>
      <c r="Y250" s="202"/>
      <c r="Z250" s="17"/>
    </row>
    <row r="251" spans="1:26" ht="37.5" x14ac:dyDescent="0.25">
      <c r="A251" s="86"/>
      <c r="B251" s="89"/>
      <c r="C251" s="92"/>
      <c r="D251" s="92"/>
      <c r="E251" s="92"/>
      <c r="F251" s="42" t="s">
        <v>65</v>
      </c>
      <c r="G251" s="64" t="s">
        <v>25</v>
      </c>
      <c r="H251" s="64" t="s">
        <v>25</v>
      </c>
      <c r="I251" s="28" t="s">
        <v>25</v>
      </c>
      <c r="J251" s="28" t="s">
        <v>25</v>
      </c>
      <c r="K251" s="28" t="s">
        <v>25</v>
      </c>
      <c r="L251" s="28" t="s">
        <v>25</v>
      </c>
      <c r="M251" s="28" t="s">
        <v>25</v>
      </c>
      <c r="N251" s="28" t="s">
        <v>25</v>
      </c>
      <c r="O251" s="177"/>
      <c r="P251" s="63"/>
      <c r="Q251" s="62"/>
      <c r="R251" s="62"/>
      <c r="S251" s="62"/>
      <c r="T251" s="62"/>
      <c r="U251" s="62"/>
      <c r="V251" s="62"/>
      <c r="W251" s="62"/>
      <c r="X251" s="62"/>
      <c r="Y251" s="202"/>
      <c r="Z251" s="17"/>
    </row>
    <row r="252" spans="1:26" x14ac:dyDescent="0.25">
      <c r="A252" s="84" t="s">
        <v>155</v>
      </c>
      <c r="B252" s="87" t="s">
        <v>157</v>
      </c>
      <c r="C252" s="90" t="s">
        <v>69</v>
      </c>
      <c r="D252" s="90" t="s">
        <v>154</v>
      </c>
      <c r="E252" s="90" t="s">
        <v>68</v>
      </c>
      <c r="F252" s="29" t="s">
        <v>11</v>
      </c>
      <c r="G252" s="65">
        <f>G253+G254+G255</f>
        <v>0</v>
      </c>
      <c r="H252" s="65">
        <f>H253+H254+H255</f>
        <v>0</v>
      </c>
      <c r="I252" s="28">
        <f t="shared" ref="I252:K252" si="69">I253+I254+I255</f>
        <v>0</v>
      </c>
      <c r="J252" s="28">
        <f t="shared" si="69"/>
        <v>0</v>
      </c>
      <c r="K252" s="28">
        <f t="shared" si="69"/>
        <v>0</v>
      </c>
      <c r="L252" s="28">
        <f>L253+L254+L255</f>
        <v>46000</v>
      </c>
      <c r="M252" s="28">
        <f>M253+M254+M255</f>
        <v>0</v>
      </c>
      <c r="N252" s="28">
        <f>N253+N254+N255</f>
        <v>0</v>
      </c>
      <c r="O252" s="28"/>
      <c r="P252" s="99" t="s">
        <v>156</v>
      </c>
      <c r="Q252" s="96" t="s">
        <v>18</v>
      </c>
      <c r="R252" s="96">
        <f>S252+T252+U252+V252+W252+X252+Y252</f>
        <v>1</v>
      </c>
      <c r="S252" s="96">
        <v>0</v>
      </c>
      <c r="T252" s="96">
        <v>0</v>
      </c>
      <c r="U252" s="96">
        <v>0</v>
      </c>
      <c r="V252" s="96">
        <v>0</v>
      </c>
      <c r="W252" s="96">
        <v>1</v>
      </c>
      <c r="X252" s="96">
        <v>0</v>
      </c>
      <c r="Y252" s="199">
        <v>0</v>
      </c>
      <c r="Z252" s="17"/>
    </row>
    <row r="253" spans="1:26" ht="37.5" x14ac:dyDescent="0.25">
      <c r="A253" s="85"/>
      <c r="B253" s="88"/>
      <c r="C253" s="91"/>
      <c r="D253" s="91"/>
      <c r="E253" s="91"/>
      <c r="F253" s="29" t="s">
        <v>26</v>
      </c>
      <c r="G253" s="65">
        <v>0</v>
      </c>
      <c r="H253" s="65">
        <v>0</v>
      </c>
      <c r="I253" s="28">
        <v>0</v>
      </c>
      <c r="J253" s="28">
        <v>0</v>
      </c>
      <c r="K253" s="28">
        <v>0</v>
      </c>
      <c r="L253" s="28">
        <v>0</v>
      </c>
      <c r="M253" s="28">
        <v>0</v>
      </c>
      <c r="N253" s="28">
        <v>0</v>
      </c>
      <c r="O253" s="177"/>
      <c r="P253" s="100"/>
      <c r="Q253" s="97"/>
      <c r="R253" s="97"/>
      <c r="S253" s="97"/>
      <c r="T253" s="97"/>
      <c r="U253" s="97"/>
      <c r="V253" s="97"/>
      <c r="W253" s="97"/>
      <c r="X253" s="97"/>
      <c r="Y253" s="200"/>
      <c r="Z253" s="17"/>
    </row>
    <row r="254" spans="1:26" ht="37.5" x14ac:dyDescent="0.25">
      <c r="A254" s="85"/>
      <c r="B254" s="88"/>
      <c r="C254" s="91"/>
      <c r="D254" s="91"/>
      <c r="E254" s="91"/>
      <c r="F254" s="29" t="s">
        <v>27</v>
      </c>
      <c r="G254" s="65">
        <v>0</v>
      </c>
      <c r="H254" s="66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28">
        <v>0</v>
      </c>
      <c r="O254" s="177"/>
      <c r="P254" s="100"/>
      <c r="Q254" s="97"/>
      <c r="R254" s="97"/>
      <c r="S254" s="97"/>
      <c r="T254" s="97"/>
      <c r="U254" s="97"/>
      <c r="V254" s="97"/>
      <c r="W254" s="97"/>
      <c r="X254" s="97"/>
      <c r="Y254" s="200"/>
      <c r="Z254" s="17"/>
    </row>
    <row r="255" spans="1:26" ht="56.25" x14ac:dyDescent="0.25">
      <c r="A255" s="85"/>
      <c r="B255" s="88"/>
      <c r="C255" s="91"/>
      <c r="D255" s="91"/>
      <c r="E255" s="91"/>
      <c r="F255" s="42" t="s">
        <v>62</v>
      </c>
      <c r="G255" s="65">
        <v>0</v>
      </c>
      <c r="H255" s="66">
        <v>0</v>
      </c>
      <c r="I255" s="28">
        <v>0</v>
      </c>
      <c r="J255" s="28">
        <v>0</v>
      </c>
      <c r="K255" s="28">
        <v>0</v>
      </c>
      <c r="L255" s="28">
        <v>46000</v>
      </c>
      <c r="M255" s="28">
        <v>0</v>
      </c>
      <c r="N255" s="28">
        <v>0</v>
      </c>
      <c r="O255" s="177"/>
      <c r="P255" s="100"/>
      <c r="Q255" s="97"/>
      <c r="R255" s="97"/>
      <c r="S255" s="97"/>
      <c r="T255" s="97"/>
      <c r="U255" s="97"/>
      <c r="V255" s="97"/>
      <c r="W255" s="97"/>
      <c r="X255" s="97"/>
      <c r="Y255" s="200"/>
      <c r="Z255" s="17"/>
    </row>
    <row r="256" spans="1:26" ht="37.5" x14ac:dyDescent="0.25">
      <c r="A256" s="85"/>
      <c r="B256" s="88"/>
      <c r="C256" s="91"/>
      <c r="D256" s="91"/>
      <c r="E256" s="91"/>
      <c r="F256" s="34" t="s">
        <v>143</v>
      </c>
      <c r="G256" s="65" t="s">
        <v>25</v>
      </c>
      <c r="H256" s="66" t="s">
        <v>25</v>
      </c>
      <c r="I256" s="28" t="s">
        <v>25</v>
      </c>
      <c r="J256" s="28" t="s">
        <v>25</v>
      </c>
      <c r="K256" s="28" t="s">
        <v>25</v>
      </c>
      <c r="L256" s="28" t="s">
        <v>25</v>
      </c>
      <c r="M256" s="28" t="s">
        <v>25</v>
      </c>
      <c r="N256" s="28" t="s">
        <v>25</v>
      </c>
      <c r="O256" s="177"/>
      <c r="P256" s="100"/>
      <c r="Q256" s="97"/>
      <c r="R256" s="97"/>
      <c r="S256" s="97"/>
      <c r="T256" s="97"/>
      <c r="U256" s="97"/>
      <c r="V256" s="97"/>
      <c r="W256" s="97"/>
      <c r="X256" s="97"/>
      <c r="Y256" s="200"/>
      <c r="Z256" s="17"/>
    </row>
    <row r="257" spans="1:26" ht="37.5" x14ac:dyDescent="0.25">
      <c r="A257" s="85"/>
      <c r="B257" s="88"/>
      <c r="C257" s="91"/>
      <c r="D257" s="91"/>
      <c r="E257" s="91"/>
      <c r="F257" s="34" t="s">
        <v>64</v>
      </c>
      <c r="G257" s="65" t="s">
        <v>25</v>
      </c>
      <c r="H257" s="66" t="s">
        <v>25</v>
      </c>
      <c r="I257" s="28" t="s">
        <v>25</v>
      </c>
      <c r="J257" s="28" t="s">
        <v>25</v>
      </c>
      <c r="K257" s="28" t="s">
        <v>25</v>
      </c>
      <c r="L257" s="28" t="s">
        <v>25</v>
      </c>
      <c r="M257" s="28" t="s">
        <v>25</v>
      </c>
      <c r="N257" s="28" t="s">
        <v>25</v>
      </c>
      <c r="O257" s="177"/>
      <c r="P257" s="100"/>
      <c r="Q257" s="97"/>
      <c r="R257" s="97"/>
      <c r="S257" s="97"/>
      <c r="T257" s="97"/>
      <c r="U257" s="97"/>
      <c r="V257" s="97"/>
      <c r="W257" s="97"/>
      <c r="X257" s="97"/>
      <c r="Y257" s="200"/>
      <c r="Z257" s="17"/>
    </row>
    <row r="258" spans="1:26" ht="56.25" x14ac:dyDescent="0.25">
      <c r="A258" s="85"/>
      <c r="B258" s="88"/>
      <c r="C258" s="91"/>
      <c r="D258" s="91"/>
      <c r="E258" s="91"/>
      <c r="F258" s="34" t="s">
        <v>63</v>
      </c>
      <c r="G258" s="65" t="s">
        <v>25</v>
      </c>
      <c r="H258" s="66" t="s">
        <v>25</v>
      </c>
      <c r="I258" s="28" t="s">
        <v>25</v>
      </c>
      <c r="J258" s="28" t="s">
        <v>25</v>
      </c>
      <c r="K258" s="28" t="s">
        <v>25</v>
      </c>
      <c r="L258" s="28" t="s">
        <v>25</v>
      </c>
      <c r="M258" s="28" t="s">
        <v>25</v>
      </c>
      <c r="N258" s="28" t="s">
        <v>25</v>
      </c>
      <c r="O258" s="177"/>
      <c r="P258" s="100"/>
      <c r="Q258" s="97"/>
      <c r="R258" s="97"/>
      <c r="S258" s="97"/>
      <c r="T258" s="97"/>
      <c r="U258" s="97"/>
      <c r="V258" s="97"/>
      <c r="W258" s="97"/>
      <c r="X258" s="97"/>
      <c r="Y258" s="200"/>
      <c r="Z258" s="17"/>
    </row>
    <row r="259" spans="1:26" ht="37.5" x14ac:dyDescent="0.25">
      <c r="A259" s="86"/>
      <c r="B259" s="89"/>
      <c r="C259" s="92"/>
      <c r="D259" s="92"/>
      <c r="E259" s="92"/>
      <c r="F259" s="42" t="s">
        <v>65</v>
      </c>
      <c r="G259" s="65" t="s">
        <v>25</v>
      </c>
      <c r="H259" s="66" t="s">
        <v>25</v>
      </c>
      <c r="I259" s="28" t="s">
        <v>25</v>
      </c>
      <c r="J259" s="28" t="s">
        <v>25</v>
      </c>
      <c r="K259" s="28" t="s">
        <v>25</v>
      </c>
      <c r="L259" s="28" t="s">
        <v>25</v>
      </c>
      <c r="M259" s="28" t="s">
        <v>25</v>
      </c>
      <c r="N259" s="28" t="s">
        <v>25</v>
      </c>
      <c r="O259" s="177"/>
      <c r="P259" s="101"/>
      <c r="Q259" s="98"/>
      <c r="R259" s="98"/>
      <c r="S259" s="98"/>
      <c r="T259" s="98"/>
      <c r="U259" s="98"/>
      <c r="V259" s="98"/>
      <c r="W259" s="98"/>
      <c r="X259" s="98"/>
      <c r="Y259" s="201"/>
      <c r="Z259" s="17"/>
    </row>
    <row r="260" spans="1:26" ht="45" customHeight="1" x14ac:dyDescent="0.25">
      <c r="A260" s="84" t="s">
        <v>13</v>
      </c>
      <c r="B260" s="90" t="s">
        <v>33</v>
      </c>
      <c r="C260" s="90" t="s">
        <v>9</v>
      </c>
      <c r="D260" s="90" t="s">
        <v>70</v>
      </c>
      <c r="E260" s="90" t="s">
        <v>68</v>
      </c>
      <c r="F260" s="19" t="s">
        <v>11</v>
      </c>
      <c r="G260" s="20">
        <f>H260+I260+J260+K260+L260+M260+N260</f>
        <v>37125473.93</v>
      </c>
      <c r="H260" s="23">
        <v>3147145.25</v>
      </c>
      <c r="I260" s="21">
        <f t="shared" ref="I260:N260" si="70">I268</f>
        <v>4677613.74</v>
      </c>
      <c r="J260" s="21">
        <f>J268</f>
        <v>4808795.9799999995</v>
      </c>
      <c r="K260" s="21">
        <f t="shared" ref="K260:K261" si="71">K268</f>
        <v>5214756.29</v>
      </c>
      <c r="L260" s="21">
        <f>L261</f>
        <v>6489368.9699999997</v>
      </c>
      <c r="M260" s="21">
        <f>M268</f>
        <v>6393896.8499999996</v>
      </c>
      <c r="N260" s="21">
        <f t="shared" si="70"/>
        <v>6393896.8499999996</v>
      </c>
      <c r="O260" s="28"/>
      <c r="P260" s="90" t="s">
        <v>25</v>
      </c>
      <c r="Q260" s="90" t="s">
        <v>25</v>
      </c>
      <c r="R260" s="93" t="s">
        <v>25</v>
      </c>
      <c r="S260" s="93" t="s">
        <v>25</v>
      </c>
      <c r="T260" s="93" t="s">
        <v>25</v>
      </c>
      <c r="U260" s="93" t="s">
        <v>25</v>
      </c>
      <c r="V260" s="93" t="s">
        <v>25</v>
      </c>
      <c r="W260" s="93" t="s">
        <v>25</v>
      </c>
      <c r="X260" s="93" t="s">
        <v>25</v>
      </c>
      <c r="Y260" s="193" t="s">
        <v>25</v>
      </c>
      <c r="Z260" s="75"/>
    </row>
    <row r="261" spans="1:26" ht="57" customHeight="1" x14ac:dyDescent="0.25">
      <c r="A261" s="85"/>
      <c r="B261" s="91"/>
      <c r="C261" s="91"/>
      <c r="D261" s="91"/>
      <c r="E261" s="91"/>
      <c r="F261" s="19" t="s">
        <v>26</v>
      </c>
      <c r="G261" s="20">
        <f>H261+I261+J261+K261+L261+M261+N261</f>
        <v>36923732.039999999</v>
      </c>
      <c r="H261" s="23">
        <v>3147145.25</v>
      </c>
      <c r="I261" s="21">
        <f>I269</f>
        <v>4664138.04</v>
      </c>
      <c r="J261" s="21">
        <f>J269</f>
        <v>4680571.5199999996</v>
      </c>
      <c r="K261" s="21">
        <f t="shared" si="71"/>
        <v>5154714.5599999996</v>
      </c>
      <c r="L261" s="21">
        <f>L269</f>
        <v>6489368.9699999997</v>
      </c>
      <c r="M261" s="21">
        <v>6393896.8499999996</v>
      </c>
      <c r="N261" s="21">
        <f t="shared" ref="N261" si="72">N269</f>
        <v>6393896.8499999996</v>
      </c>
      <c r="O261" s="177"/>
      <c r="P261" s="91"/>
      <c r="Q261" s="91"/>
      <c r="R261" s="94"/>
      <c r="S261" s="94"/>
      <c r="T261" s="94"/>
      <c r="U261" s="94"/>
      <c r="V261" s="94"/>
      <c r="W261" s="94"/>
      <c r="X261" s="94"/>
      <c r="Y261" s="194"/>
      <c r="Z261" s="75"/>
    </row>
    <row r="262" spans="1:26" ht="64.5" customHeight="1" x14ac:dyDescent="0.25">
      <c r="A262" s="85"/>
      <c r="B262" s="91"/>
      <c r="C262" s="91"/>
      <c r="D262" s="91"/>
      <c r="E262" s="91"/>
      <c r="F262" s="19" t="s">
        <v>27</v>
      </c>
      <c r="G262" s="20">
        <f>H262+I262+J262+K262+L262+M262+N262</f>
        <v>201741.89</v>
      </c>
      <c r="H262" s="22">
        <f>H270</f>
        <v>0</v>
      </c>
      <c r="I262" s="21">
        <f>I270</f>
        <v>13475.7</v>
      </c>
      <c r="J262" s="21">
        <f>J270</f>
        <v>128224.46</v>
      </c>
      <c r="K262" s="21">
        <f>K270</f>
        <v>60041.73</v>
      </c>
      <c r="L262" s="21">
        <v>0</v>
      </c>
      <c r="M262" s="21">
        <v>0</v>
      </c>
      <c r="N262" s="21">
        <v>0</v>
      </c>
      <c r="O262" s="177"/>
      <c r="P262" s="91"/>
      <c r="Q262" s="91"/>
      <c r="R262" s="94"/>
      <c r="S262" s="94"/>
      <c r="T262" s="94"/>
      <c r="U262" s="94"/>
      <c r="V262" s="94"/>
      <c r="W262" s="94"/>
      <c r="X262" s="94"/>
      <c r="Y262" s="194"/>
      <c r="Z262" s="75"/>
    </row>
    <row r="263" spans="1:26" ht="56.25" x14ac:dyDescent="0.25">
      <c r="A263" s="85"/>
      <c r="B263" s="91"/>
      <c r="C263" s="91"/>
      <c r="D263" s="91"/>
      <c r="E263" s="91"/>
      <c r="F263" s="34" t="s">
        <v>62</v>
      </c>
      <c r="G263" s="20">
        <v>0</v>
      </c>
      <c r="H263" s="22">
        <v>0</v>
      </c>
      <c r="I263" s="21">
        <v>0</v>
      </c>
      <c r="J263" s="21">
        <v>0</v>
      </c>
      <c r="K263" s="21">
        <v>0</v>
      </c>
      <c r="L263" s="21">
        <v>0</v>
      </c>
      <c r="M263" s="21">
        <v>0</v>
      </c>
      <c r="N263" s="44">
        <v>0</v>
      </c>
      <c r="O263" s="179"/>
      <c r="P263" s="91"/>
      <c r="Q263" s="91"/>
      <c r="R263" s="94"/>
      <c r="S263" s="94"/>
      <c r="T263" s="94"/>
      <c r="U263" s="94"/>
      <c r="V263" s="94"/>
      <c r="W263" s="94"/>
      <c r="X263" s="94"/>
      <c r="Y263" s="194"/>
      <c r="Z263" s="75"/>
    </row>
    <row r="264" spans="1:26" ht="37.5" x14ac:dyDescent="0.25">
      <c r="A264" s="85"/>
      <c r="B264" s="91"/>
      <c r="C264" s="91"/>
      <c r="D264" s="91"/>
      <c r="E264" s="91"/>
      <c r="F264" s="34" t="s">
        <v>143</v>
      </c>
      <c r="G264" s="20" t="s">
        <v>25</v>
      </c>
      <c r="H264" s="22" t="s">
        <v>25</v>
      </c>
      <c r="I264" s="21" t="s">
        <v>25</v>
      </c>
      <c r="J264" s="21" t="s">
        <v>25</v>
      </c>
      <c r="K264" s="21" t="s">
        <v>25</v>
      </c>
      <c r="L264" s="21" t="s">
        <v>25</v>
      </c>
      <c r="M264" s="21" t="s">
        <v>25</v>
      </c>
      <c r="N264" s="44" t="s">
        <v>25</v>
      </c>
      <c r="O264" s="179"/>
      <c r="P264" s="91"/>
      <c r="Q264" s="91"/>
      <c r="R264" s="94"/>
      <c r="S264" s="94"/>
      <c r="T264" s="94"/>
      <c r="U264" s="94"/>
      <c r="V264" s="94"/>
      <c r="W264" s="94"/>
      <c r="X264" s="94"/>
      <c r="Y264" s="194"/>
      <c r="Z264" s="75"/>
    </row>
    <row r="265" spans="1:26" ht="37.5" x14ac:dyDescent="0.25">
      <c r="A265" s="85"/>
      <c r="B265" s="91"/>
      <c r="C265" s="91"/>
      <c r="D265" s="91"/>
      <c r="E265" s="91"/>
      <c r="F265" s="34" t="s">
        <v>64</v>
      </c>
      <c r="G265" s="20" t="s">
        <v>25</v>
      </c>
      <c r="H265" s="22" t="s">
        <v>25</v>
      </c>
      <c r="I265" s="21" t="s">
        <v>25</v>
      </c>
      <c r="J265" s="21" t="s">
        <v>25</v>
      </c>
      <c r="K265" s="21" t="s">
        <v>25</v>
      </c>
      <c r="L265" s="21" t="s">
        <v>25</v>
      </c>
      <c r="M265" s="21" t="s">
        <v>25</v>
      </c>
      <c r="N265" s="44" t="s">
        <v>25</v>
      </c>
      <c r="O265" s="179"/>
      <c r="P265" s="91"/>
      <c r="Q265" s="91"/>
      <c r="R265" s="94"/>
      <c r="S265" s="94"/>
      <c r="T265" s="94"/>
      <c r="U265" s="94"/>
      <c r="V265" s="94"/>
      <c r="W265" s="94"/>
      <c r="X265" s="94"/>
      <c r="Y265" s="194"/>
      <c r="Z265" s="75"/>
    </row>
    <row r="266" spans="1:26" ht="56.25" x14ac:dyDescent="0.25">
      <c r="A266" s="85"/>
      <c r="B266" s="91"/>
      <c r="C266" s="91"/>
      <c r="D266" s="91"/>
      <c r="E266" s="91"/>
      <c r="F266" s="34" t="s">
        <v>63</v>
      </c>
      <c r="G266" s="20" t="s">
        <v>25</v>
      </c>
      <c r="H266" s="22" t="s">
        <v>25</v>
      </c>
      <c r="I266" s="21" t="s">
        <v>25</v>
      </c>
      <c r="J266" s="21" t="s">
        <v>25</v>
      </c>
      <c r="K266" s="21" t="s">
        <v>25</v>
      </c>
      <c r="L266" s="21" t="s">
        <v>25</v>
      </c>
      <c r="M266" s="21" t="s">
        <v>25</v>
      </c>
      <c r="N266" s="44" t="s">
        <v>25</v>
      </c>
      <c r="O266" s="179"/>
      <c r="P266" s="91"/>
      <c r="Q266" s="91"/>
      <c r="R266" s="94"/>
      <c r="S266" s="94"/>
      <c r="T266" s="94"/>
      <c r="U266" s="94"/>
      <c r="V266" s="94"/>
      <c r="W266" s="94"/>
      <c r="X266" s="94"/>
      <c r="Y266" s="194"/>
      <c r="Z266" s="75"/>
    </row>
    <row r="267" spans="1:26" ht="37.5" x14ac:dyDescent="0.25">
      <c r="A267" s="86"/>
      <c r="B267" s="92"/>
      <c r="C267" s="92"/>
      <c r="D267" s="92"/>
      <c r="E267" s="92"/>
      <c r="F267" s="34" t="s">
        <v>65</v>
      </c>
      <c r="G267" s="26" t="s">
        <v>25</v>
      </c>
      <c r="H267" s="27" t="s">
        <v>25</v>
      </c>
      <c r="I267" s="28" t="s">
        <v>25</v>
      </c>
      <c r="J267" s="28" t="s">
        <v>25</v>
      </c>
      <c r="K267" s="28" t="s">
        <v>25</v>
      </c>
      <c r="L267" s="28" t="s">
        <v>25</v>
      </c>
      <c r="M267" s="28" t="s">
        <v>25</v>
      </c>
      <c r="N267" s="69" t="s">
        <v>25</v>
      </c>
      <c r="O267" s="179"/>
      <c r="P267" s="92"/>
      <c r="Q267" s="92"/>
      <c r="R267" s="95"/>
      <c r="S267" s="95"/>
      <c r="T267" s="95"/>
      <c r="U267" s="95"/>
      <c r="V267" s="95"/>
      <c r="W267" s="95"/>
      <c r="X267" s="95"/>
      <c r="Y267" s="195"/>
      <c r="Z267" s="75"/>
    </row>
    <row r="268" spans="1:26" x14ac:dyDescent="0.25">
      <c r="A268" s="159" t="s">
        <v>14</v>
      </c>
      <c r="B268" s="112" t="s">
        <v>135</v>
      </c>
      <c r="C268" s="90" t="s">
        <v>9</v>
      </c>
      <c r="D268" s="90" t="s">
        <v>70</v>
      </c>
      <c r="E268" s="90" t="s">
        <v>68</v>
      </c>
      <c r="F268" s="19" t="s">
        <v>11</v>
      </c>
      <c r="G268" s="20">
        <f>H268+I268+J268+K268+L268+N268+M268</f>
        <v>37125473.93</v>
      </c>
      <c r="H268" s="23">
        <f>H269+H270</f>
        <v>3147145.25</v>
      </c>
      <c r="I268" s="21">
        <f>I270+I269</f>
        <v>4677613.74</v>
      </c>
      <c r="J268" s="33">
        <f>J270+J269</f>
        <v>4808795.9799999995</v>
      </c>
      <c r="K268" s="33">
        <f>K269+K270</f>
        <v>5214756.29</v>
      </c>
      <c r="L268" s="21">
        <f>L269</f>
        <v>6489368.9699999997</v>
      </c>
      <c r="M268" s="21">
        <f t="shared" ref="M268:N268" si="73">M269</f>
        <v>6393896.8499999996</v>
      </c>
      <c r="N268" s="21">
        <f t="shared" si="73"/>
        <v>6393896.8499999996</v>
      </c>
      <c r="O268" s="69"/>
      <c r="P268" s="148" t="s">
        <v>60</v>
      </c>
      <c r="Q268" s="155"/>
      <c r="R268" s="155"/>
      <c r="S268" s="155"/>
      <c r="T268" s="155"/>
      <c r="U268" s="155"/>
      <c r="V268" s="155"/>
      <c r="W268" s="155"/>
      <c r="X268" s="155"/>
      <c r="Y268" s="155"/>
      <c r="Z268" s="74"/>
    </row>
    <row r="269" spans="1:26" ht="37.5" x14ac:dyDescent="0.25">
      <c r="A269" s="159"/>
      <c r="B269" s="112"/>
      <c r="C269" s="91"/>
      <c r="D269" s="91"/>
      <c r="E269" s="91"/>
      <c r="F269" s="24" t="s">
        <v>26</v>
      </c>
      <c r="G269" s="26">
        <f>H269+I269+J269+K269+L269+M269+N269</f>
        <v>36923732.039999999</v>
      </c>
      <c r="H269" s="23">
        <v>3147145.25</v>
      </c>
      <c r="I269" s="21">
        <v>4664138.04</v>
      </c>
      <c r="J269" s="33">
        <v>4680571.5199999996</v>
      </c>
      <c r="K269" s="33">
        <v>5154714.5599999996</v>
      </c>
      <c r="L269" s="33">
        <v>6489368.9699999997</v>
      </c>
      <c r="M269" s="33">
        <v>6393896.8499999996</v>
      </c>
      <c r="N269" s="33">
        <v>6393896.8499999996</v>
      </c>
      <c r="O269" s="183"/>
      <c r="P269" s="150"/>
      <c r="Q269" s="156"/>
      <c r="R269" s="156"/>
      <c r="S269" s="156"/>
      <c r="T269" s="156"/>
      <c r="U269" s="156"/>
      <c r="V269" s="156"/>
      <c r="W269" s="156"/>
      <c r="X269" s="156"/>
      <c r="Y269" s="156"/>
      <c r="Z269" s="74"/>
    </row>
    <row r="270" spans="1:26" ht="37.5" x14ac:dyDescent="0.25">
      <c r="A270" s="159"/>
      <c r="B270" s="112"/>
      <c r="C270" s="91"/>
      <c r="D270" s="91"/>
      <c r="E270" s="91"/>
      <c r="F270" s="24" t="s">
        <v>27</v>
      </c>
      <c r="G270" s="22">
        <f>H270+I270+J270+K270+L270+M270+N270</f>
        <v>201741.89</v>
      </c>
      <c r="H270" s="22">
        <v>0</v>
      </c>
      <c r="I270" s="28">
        <v>13475.7</v>
      </c>
      <c r="J270" s="28">
        <v>128224.46</v>
      </c>
      <c r="K270" s="61">
        <v>60041.73</v>
      </c>
      <c r="L270" s="61">
        <v>0</v>
      </c>
      <c r="M270" s="61">
        <v>0</v>
      </c>
      <c r="N270" s="61">
        <v>0</v>
      </c>
      <c r="O270" s="184"/>
      <c r="P270" s="150"/>
      <c r="Q270" s="156"/>
      <c r="R270" s="156"/>
      <c r="S270" s="156"/>
      <c r="T270" s="156"/>
      <c r="U270" s="156"/>
      <c r="V270" s="156"/>
      <c r="W270" s="156"/>
      <c r="X270" s="156"/>
      <c r="Y270" s="156"/>
      <c r="Z270" s="74"/>
    </row>
    <row r="271" spans="1:26" ht="20.25" customHeight="1" x14ac:dyDescent="0.25">
      <c r="A271" s="159"/>
      <c r="B271" s="112"/>
      <c r="C271" s="91"/>
      <c r="D271" s="91"/>
      <c r="E271" s="91"/>
      <c r="F271" s="34" t="s">
        <v>62</v>
      </c>
      <c r="G271" s="20" t="s">
        <v>25</v>
      </c>
      <c r="H271" s="22" t="s">
        <v>25</v>
      </c>
      <c r="I271" s="21" t="s">
        <v>25</v>
      </c>
      <c r="J271" s="21" t="s">
        <v>25</v>
      </c>
      <c r="K271" s="21" t="s">
        <v>25</v>
      </c>
      <c r="L271" s="21" t="s">
        <v>25</v>
      </c>
      <c r="M271" s="21" t="s">
        <v>25</v>
      </c>
      <c r="N271" s="44" t="s">
        <v>25</v>
      </c>
      <c r="O271" s="179"/>
      <c r="P271" s="150"/>
      <c r="Q271" s="156"/>
      <c r="R271" s="156"/>
      <c r="S271" s="156"/>
      <c r="T271" s="156"/>
      <c r="U271" s="156"/>
      <c r="V271" s="156"/>
      <c r="W271" s="156"/>
      <c r="X271" s="156"/>
      <c r="Y271" s="156"/>
      <c r="Z271" s="74"/>
    </row>
    <row r="272" spans="1:26" ht="37.5" x14ac:dyDescent="0.25">
      <c r="A272" s="159"/>
      <c r="B272" s="112"/>
      <c r="C272" s="91"/>
      <c r="D272" s="91"/>
      <c r="E272" s="91"/>
      <c r="F272" s="34" t="s">
        <v>143</v>
      </c>
      <c r="G272" s="20" t="s">
        <v>25</v>
      </c>
      <c r="H272" s="22" t="s">
        <v>25</v>
      </c>
      <c r="I272" s="21" t="s">
        <v>25</v>
      </c>
      <c r="J272" s="21" t="s">
        <v>25</v>
      </c>
      <c r="K272" s="21" t="s">
        <v>25</v>
      </c>
      <c r="L272" s="21" t="s">
        <v>25</v>
      </c>
      <c r="M272" s="21" t="s">
        <v>25</v>
      </c>
      <c r="N272" s="44" t="s">
        <v>25</v>
      </c>
      <c r="O272" s="179"/>
      <c r="P272" s="150"/>
      <c r="Q272" s="156"/>
      <c r="R272" s="156"/>
      <c r="S272" s="156"/>
      <c r="T272" s="156"/>
      <c r="U272" s="156"/>
      <c r="V272" s="156"/>
      <c r="W272" s="156"/>
      <c r="X272" s="156"/>
      <c r="Y272" s="156"/>
      <c r="Z272" s="74"/>
    </row>
    <row r="273" spans="1:26" ht="37.5" x14ac:dyDescent="0.25">
      <c r="A273" s="159"/>
      <c r="B273" s="112"/>
      <c r="C273" s="91"/>
      <c r="D273" s="91"/>
      <c r="E273" s="91"/>
      <c r="F273" s="34" t="s">
        <v>64</v>
      </c>
      <c r="G273" s="20" t="s">
        <v>25</v>
      </c>
      <c r="H273" s="22" t="s">
        <v>25</v>
      </c>
      <c r="I273" s="21" t="s">
        <v>25</v>
      </c>
      <c r="J273" s="21" t="s">
        <v>25</v>
      </c>
      <c r="K273" s="21" t="s">
        <v>25</v>
      </c>
      <c r="L273" s="21" t="s">
        <v>25</v>
      </c>
      <c r="M273" s="21" t="s">
        <v>25</v>
      </c>
      <c r="N273" s="44" t="s">
        <v>25</v>
      </c>
      <c r="O273" s="179"/>
      <c r="P273" s="150"/>
      <c r="Q273" s="156"/>
      <c r="R273" s="156"/>
      <c r="S273" s="156"/>
      <c r="T273" s="156"/>
      <c r="U273" s="156"/>
      <c r="V273" s="156"/>
      <c r="W273" s="156"/>
      <c r="X273" s="156"/>
      <c r="Y273" s="156"/>
      <c r="Z273" s="74"/>
    </row>
    <row r="274" spans="1:26" ht="56.25" x14ac:dyDescent="0.25">
      <c r="A274" s="159"/>
      <c r="B274" s="112"/>
      <c r="C274" s="91"/>
      <c r="D274" s="91"/>
      <c r="E274" s="91"/>
      <c r="F274" s="34" t="s">
        <v>63</v>
      </c>
      <c r="G274" s="20" t="s">
        <v>25</v>
      </c>
      <c r="H274" s="22" t="s">
        <v>25</v>
      </c>
      <c r="I274" s="21" t="s">
        <v>25</v>
      </c>
      <c r="J274" s="21" t="s">
        <v>25</v>
      </c>
      <c r="K274" s="21" t="s">
        <v>25</v>
      </c>
      <c r="L274" s="21" t="s">
        <v>25</v>
      </c>
      <c r="M274" s="21" t="s">
        <v>25</v>
      </c>
      <c r="N274" s="44" t="s">
        <v>25</v>
      </c>
      <c r="O274" s="179"/>
      <c r="P274" s="150"/>
      <c r="Q274" s="156"/>
      <c r="R274" s="156"/>
      <c r="S274" s="156"/>
      <c r="T274" s="156"/>
      <c r="U274" s="156"/>
      <c r="V274" s="156"/>
      <c r="W274" s="156"/>
      <c r="X274" s="156"/>
      <c r="Y274" s="156"/>
      <c r="Z274" s="74"/>
    </row>
    <row r="275" spans="1:26" ht="37.5" x14ac:dyDescent="0.25">
      <c r="A275" s="159"/>
      <c r="B275" s="112"/>
      <c r="C275" s="92"/>
      <c r="D275" s="92"/>
      <c r="E275" s="92"/>
      <c r="F275" s="24" t="s">
        <v>65</v>
      </c>
      <c r="G275" s="20" t="s">
        <v>25</v>
      </c>
      <c r="H275" s="22" t="s">
        <v>25</v>
      </c>
      <c r="I275" s="21" t="s">
        <v>25</v>
      </c>
      <c r="J275" s="21" t="s">
        <v>25</v>
      </c>
      <c r="K275" s="21" t="s">
        <v>25</v>
      </c>
      <c r="L275" s="21" t="s">
        <v>25</v>
      </c>
      <c r="M275" s="21" t="s">
        <v>25</v>
      </c>
      <c r="N275" s="21" t="s">
        <v>25</v>
      </c>
      <c r="O275" s="180"/>
      <c r="P275" s="152"/>
      <c r="Q275" s="157"/>
      <c r="R275" s="157"/>
      <c r="S275" s="157"/>
      <c r="T275" s="157"/>
      <c r="U275" s="157"/>
      <c r="V275" s="157"/>
      <c r="W275" s="157"/>
      <c r="X275" s="157"/>
      <c r="Y275" s="157"/>
      <c r="Z275" s="74"/>
    </row>
    <row r="276" spans="1:26" ht="46.5" customHeight="1" x14ac:dyDescent="0.25">
      <c r="A276" s="159" t="s">
        <v>41</v>
      </c>
      <c r="B276" s="159"/>
      <c r="C276" s="90" t="s">
        <v>9</v>
      </c>
      <c r="D276" s="90" t="s">
        <v>70</v>
      </c>
      <c r="E276" s="90" t="s">
        <v>68</v>
      </c>
      <c r="F276" s="49" t="s">
        <v>11</v>
      </c>
      <c r="G276" s="50">
        <f>G277+G278+G279</f>
        <v>53204192.57</v>
      </c>
      <c r="H276" s="51">
        <f>H277+H278+H279</f>
        <v>3755055.25</v>
      </c>
      <c r="I276" s="52">
        <f>I277+I278+I279</f>
        <v>5127196.78</v>
      </c>
      <c r="J276" s="52">
        <f>J277+J278+J279</f>
        <v>4965195.9799999995</v>
      </c>
      <c r="K276" s="52">
        <f>K277+K278+K279</f>
        <v>6132081.8899999997</v>
      </c>
      <c r="L276" s="52">
        <f>L260+L164</f>
        <v>20235868.969999999</v>
      </c>
      <c r="M276" s="52">
        <f>M277+M278</f>
        <v>6494396.8499999996</v>
      </c>
      <c r="N276" s="52">
        <f>N260+N164</f>
        <v>6494396.8499999996</v>
      </c>
      <c r="O276" s="177"/>
      <c r="P276" s="93" t="s">
        <v>25</v>
      </c>
      <c r="Q276" s="93" t="s">
        <v>25</v>
      </c>
      <c r="R276" s="93" t="s">
        <v>25</v>
      </c>
      <c r="S276" s="93" t="s">
        <v>25</v>
      </c>
      <c r="T276" s="93" t="s">
        <v>25</v>
      </c>
      <c r="U276" s="93" t="s">
        <v>25</v>
      </c>
      <c r="V276" s="93" t="s">
        <v>25</v>
      </c>
      <c r="W276" s="93" t="s">
        <v>25</v>
      </c>
      <c r="X276" s="93" t="s">
        <v>25</v>
      </c>
      <c r="Y276" s="193" t="s">
        <v>25</v>
      </c>
      <c r="Z276" s="75"/>
    </row>
    <row r="277" spans="1:26" ht="20.25" customHeight="1" x14ac:dyDescent="0.25">
      <c r="A277" s="159"/>
      <c r="B277" s="159"/>
      <c r="C277" s="91"/>
      <c r="D277" s="91"/>
      <c r="E277" s="91"/>
      <c r="F277" s="24" t="s">
        <v>26</v>
      </c>
      <c r="G277" s="20">
        <f>H277+I277+J277+K277+L277+M277+N277</f>
        <v>52425090.68</v>
      </c>
      <c r="H277" s="23">
        <f t="shared" ref="H277:K278" si="74">H261+H165</f>
        <v>3437555.25</v>
      </c>
      <c r="I277" s="23">
        <f t="shared" si="74"/>
        <v>4906721.08</v>
      </c>
      <c r="J277" s="23">
        <f t="shared" si="74"/>
        <v>4830111.5199999996</v>
      </c>
      <c r="K277" s="23">
        <f t="shared" si="74"/>
        <v>6072040.1599999992</v>
      </c>
      <c r="L277" s="23">
        <f>L261+L165</f>
        <v>20189868.969999999</v>
      </c>
      <c r="M277" s="23">
        <f>M261+M165</f>
        <v>6494396.8499999996</v>
      </c>
      <c r="N277" s="23">
        <f>N261+N165</f>
        <v>6494396.8499999996</v>
      </c>
      <c r="O277" s="178"/>
      <c r="P277" s="94"/>
      <c r="Q277" s="94"/>
      <c r="R277" s="94"/>
      <c r="S277" s="94"/>
      <c r="T277" s="94"/>
      <c r="U277" s="94"/>
      <c r="V277" s="94"/>
      <c r="W277" s="94"/>
      <c r="X277" s="94"/>
      <c r="Y277" s="194"/>
      <c r="Z277" s="75"/>
    </row>
    <row r="278" spans="1:26" ht="62.25" customHeight="1" x14ac:dyDescent="0.25">
      <c r="A278" s="159"/>
      <c r="B278" s="159"/>
      <c r="C278" s="91"/>
      <c r="D278" s="91"/>
      <c r="E278" s="91"/>
      <c r="F278" s="19" t="s">
        <v>27</v>
      </c>
      <c r="G278" s="53">
        <f>H278+I278+J278+K278+L278+M278+N278</f>
        <v>533101.89</v>
      </c>
      <c r="H278" s="53">
        <f t="shared" si="74"/>
        <v>217500</v>
      </c>
      <c r="I278" s="70">
        <f t="shared" si="74"/>
        <v>120475.7</v>
      </c>
      <c r="J278" s="70">
        <f>J262+J166</f>
        <v>135084.46000000002</v>
      </c>
      <c r="K278" s="70">
        <f>K262+K166</f>
        <v>60041.73</v>
      </c>
      <c r="L278" s="70">
        <f>L262+L166</f>
        <v>0</v>
      </c>
      <c r="M278" s="70">
        <f>M262+M166</f>
        <v>0</v>
      </c>
      <c r="N278" s="70">
        <f>N262+N166</f>
        <v>0</v>
      </c>
      <c r="O278" s="185"/>
      <c r="P278" s="94"/>
      <c r="Q278" s="94"/>
      <c r="R278" s="94"/>
      <c r="S278" s="94"/>
      <c r="T278" s="94"/>
      <c r="U278" s="94"/>
      <c r="V278" s="94"/>
      <c r="W278" s="94"/>
      <c r="X278" s="94"/>
      <c r="Y278" s="194"/>
      <c r="Z278" s="75"/>
    </row>
    <row r="279" spans="1:26" ht="33.75" customHeight="1" x14ac:dyDescent="0.25">
      <c r="A279" s="159"/>
      <c r="B279" s="159"/>
      <c r="C279" s="91"/>
      <c r="D279" s="91"/>
      <c r="E279" s="91"/>
      <c r="F279" s="34" t="s">
        <v>62</v>
      </c>
      <c r="G279" s="53">
        <f>H279+I279+J279+K279+L279+M279+N279</f>
        <v>246000</v>
      </c>
      <c r="H279" s="53">
        <f>H167</f>
        <v>100000</v>
      </c>
      <c r="I279" s="23">
        <f>I167</f>
        <v>100000</v>
      </c>
      <c r="J279" s="23">
        <v>0</v>
      </c>
      <c r="K279" s="23">
        <f>K263+K167</f>
        <v>0</v>
      </c>
      <c r="L279" s="23">
        <f>L167</f>
        <v>46000</v>
      </c>
      <c r="M279" s="23">
        <f>M167</f>
        <v>0</v>
      </c>
      <c r="N279" s="23">
        <f>N167</f>
        <v>0</v>
      </c>
      <c r="O279" s="178"/>
      <c r="P279" s="94"/>
      <c r="Q279" s="94"/>
      <c r="R279" s="94"/>
      <c r="S279" s="94"/>
      <c r="T279" s="94"/>
      <c r="U279" s="94"/>
      <c r="V279" s="94"/>
      <c r="W279" s="94"/>
      <c r="X279" s="94"/>
      <c r="Y279" s="194"/>
      <c r="Z279" s="75"/>
    </row>
    <row r="280" spans="1:26" ht="37.5" x14ac:dyDescent="0.25">
      <c r="A280" s="159"/>
      <c r="B280" s="159"/>
      <c r="C280" s="91"/>
      <c r="D280" s="91"/>
      <c r="E280" s="91"/>
      <c r="F280" s="34" t="s">
        <v>143</v>
      </c>
      <c r="G280" s="20" t="s">
        <v>25</v>
      </c>
      <c r="H280" s="22" t="s">
        <v>25</v>
      </c>
      <c r="I280" s="21" t="s">
        <v>25</v>
      </c>
      <c r="J280" s="21" t="s">
        <v>25</v>
      </c>
      <c r="K280" s="21" t="s">
        <v>25</v>
      </c>
      <c r="L280" s="21" t="s">
        <v>25</v>
      </c>
      <c r="M280" s="21" t="s">
        <v>25</v>
      </c>
      <c r="N280" s="44" t="s">
        <v>25</v>
      </c>
      <c r="O280" s="179"/>
      <c r="P280" s="94"/>
      <c r="Q280" s="94"/>
      <c r="R280" s="94"/>
      <c r="S280" s="94"/>
      <c r="T280" s="94"/>
      <c r="U280" s="94"/>
      <c r="V280" s="94"/>
      <c r="W280" s="94"/>
      <c r="X280" s="94"/>
      <c r="Y280" s="194"/>
      <c r="Z280" s="75"/>
    </row>
    <row r="281" spans="1:26" ht="37.5" x14ac:dyDescent="0.25">
      <c r="A281" s="159"/>
      <c r="B281" s="159"/>
      <c r="C281" s="91"/>
      <c r="D281" s="91"/>
      <c r="E281" s="91"/>
      <c r="F281" s="34" t="s">
        <v>64</v>
      </c>
      <c r="G281" s="20" t="s">
        <v>25</v>
      </c>
      <c r="H281" s="22" t="s">
        <v>25</v>
      </c>
      <c r="I281" s="21" t="s">
        <v>25</v>
      </c>
      <c r="J281" s="21" t="s">
        <v>25</v>
      </c>
      <c r="K281" s="21" t="s">
        <v>25</v>
      </c>
      <c r="L281" s="21" t="s">
        <v>25</v>
      </c>
      <c r="M281" s="21" t="s">
        <v>25</v>
      </c>
      <c r="N281" s="44" t="s">
        <v>25</v>
      </c>
      <c r="O281" s="179"/>
      <c r="P281" s="94"/>
      <c r="Q281" s="94"/>
      <c r="R281" s="94"/>
      <c r="S281" s="94"/>
      <c r="T281" s="94"/>
      <c r="U281" s="94"/>
      <c r="V281" s="94"/>
      <c r="W281" s="94"/>
      <c r="X281" s="94"/>
      <c r="Y281" s="194"/>
      <c r="Z281" s="75"/>
    </row>
    <row r="282" spans="1:26" ht="56.25" x14ac:dyDescent="0.25">
      <c r="A282" s="159"/>
      <c r="B282" s="159"/>
      <c r="C282" s="91"/>
      <c r="D282" s="91"/>
      <c r="E282" s="91"/>
      <c r="F282" s="34" t="s">
        <v>63</v>
      </c>
      <c r="G282" s="20" t="s">
        <v>25</v>
      </c>
      <c r="H282" s="22" t="s">
        <v>25</v>
      </c>
      <c r="I282" s="21" t="s">
        <v>25</v>
      </c>
      <c r="J282" s="21" t="s">
        <v>25</v>
      </c>
      <c r="K282" s="21" t="s">
        <v>25</v>
      </c>
      <c r="L282" s="21" t="s">
        <v>25</v>
      </c>
      <c r="M282" s="21" t="s">
        <v>25</v>
      </c>
      <c r="N282" s="44" t="s">
        <v>25</v>
      </c>
      <c r="O282" s="179"/>
      <c r="P282" s="94"/>
      <c r="Q282" s="94"/>
      <c r="R282" s="94"/>
      <c r="S282" s="94"/>
      <c r="T282" s="94"/>
      <c r="U282" s="94"/>
      <c r="V282" s="94"/>
      <c r="W282" s="94"/>
      <c r="X282" s="94"/>
      <c r="Y282" s="194"/>
      <c r="Z282" s="75"/>
    </row>
    <row r="283" spans="1:26" ht="37.5" x14ac:dyDescent="0.25">
      <c r="A283" s="159"/>
      <c r="B283" s="159"/>
      <c r="C283" s="92"/>
      <c r="D283" s="92"/>
      <c r="E283" s="92"/>
      <c r="F283" s="42" t="s">
        <v>65</v>
      </c>
      <c r="G283" s="26" t="s">
        <v>25</v>
      </c>
      <c r="H283" s="27" t="s">
        <v>25</v>
      </c>
      <c r="I283" s="28" t="s">
        <v>25</v>
      </c>
      <c r="J283" s="28" t="s">
        <v>25</v>
      </c>
      <c r="K283" s="28" t="s">
        <v>25</v>
      </c>
      <c r="L283" s="28" t="s">
        <v>25</v>
      </c>
      <c r="M283" s="28" t="s">
        <v>25</v>
      </c>
      <c r="N283" s="69" t="s">
        <v>25</v>
      </c>
      <c r="O283" s="179"/>
      <c r="P283" s="95"/>
      <c r="Q283" s="95"/>
      <c r="R283" s="95"/>
      <c r="S283" s="95"/>
      <c r="T283" s="95"/>
      <c r="U283" s="95"/>
      <c r="V283" s="95"/>
      <c r="W283" s="95"/>
      <c r="X283" s="95"/>
      <c r="Y283" s="195"/>
      <c r="Z283" s="75"/>
    </row>
    <row r="284" spans="1:26" x14ac:dyDescent="0.25">
      <c r="A284" s="130" t="s">
        <v>107</v>
      </c>
      <c r="B284" s="131"/>
      <c r="C284" s="131"/>
      <c r="D284" s="132"/>
      <c r="E284" s="18"/>
      <c r="F284" s="19"/>
      <c r="G284" s="15"/>
      <c r="H284" s="16"/>
      <c r="I284" s="17"/>
      <c r="J284" s="17"/>
      <c r="K284" s="17"/>
      <c r="L284" s="17"/>
      <c r="M284" s="17"/>
      <c r="N284" s="17"/>
      <c r="O284" s="17"/>
      <c r="P284" s="15"/>
      <c r="Q284" s="15"/>
      <c r="R284" s="15"/>
      <c r="S284" s="15"/>
      <c r="T284" s="15"/>
      <c r="U284" s="15"/>
      <c r="V284" s="15"/>
      <c r="W284" s="15"/>
      <c r="X284" s="15"/>
      <c r="Y284" s="192"/>
      <c r="Z284" s="75"/>
    </row>
    <row r="285" spans="1:26" x14ac:dyDescent="0.25">
      <c r="A285" s="136" t="s">
        <v>112</v>
      </c>
      <c r="B285" s="137"/>
      <c r="C285" s="90" t="s">
        <v>9</v>
      </c>
      <c r="D285" s="90" t="s">
        <v>70</v>
      </c>
      <c r="E285" s="90" t="s">
        <v>47</v>
      </c>
      <c r="F285" s="20" t="s">
        <v>25</v>
      </c>
      <c r="G285" s="20" t="s">
        <v>25</v>
      </c>
      <c r="H285" s="20" t="s">
        <v>25</v>
      </c>
      <c r="I285" s="21" t="s">
        <v>25</v>
      </c>
      <c r="J285" s="21" t="s">
        <v>25</v>
      </c>
      <c r="K285" s="21" t="s">
        <v>25</v>
      </c>
      <c r="L285" s="21" t="s">
        <v>25</v>
      </c>
      <c r="M285" s="21" t="s">
        <v>25</v>
      </c>
      <c r="N285" s="21" t="s">
        <v>25</v>
      </c>
      <c r="O285" s="21"/>
      <c r="P285" s="20" t="s">
        <v>25</v>
      </c>
      <c r="Q285" s="20" t="s">
        <v>25</v>
      </c>
      <c r="R285" s="20" t="s">
        <v>25</v>
      </c>
      <c r="S285" s="20" t="s">
        <v>25</v>
      </c>
      <c r="T285" s="20" t="s">
        <v>25</v>
      </c>
      <c r="U285" s="20" t="s">
        <v>25</v>
      </c>
      <c r="V285" s="20" t="s">
        <v>25</v>
      </c>
      <c r="W285" s="20" t="s">
        <v>25</v>
      </c>
      <c r="X285" s="20" t="s">
        <v>25</v>
      </c>
      <c r="Y285" s="30" t="s">
        <v>25</v>
      </c>
      <c r="Z285" s="20"/>
    </row>
    <row r="286" spans="1:26" x14ac:dyDescent="0.25">
      <c r="A286" s="130" t="s">
        <v>111</v>
      </c>
      <c r="B286" s="132"/>
      <c r="C286" s="91"/>
      <c r="D286" s="91"/>
      <c r="E286" s="91"/>
      <c r="F286" s="20" t="s">
        <v>25</v>
      </c>
      <c r="G286" s="20" t="s">
        <v>25</v>
      </c>
      <c r="H286" s="20" t="s">
        <v>25</v>
      </c>
      <c r="I286" s="21" t="s">
        <v>25</v>
      </c>
      <c r="J286" s="21" t="s">
        <v>25</v>
      </c>
      <c r="K286" s="21" t="s">
        <v>25</v>
      </c>
      <c r="L286" s="21" t="s">
        <v>25</v>
      </c>
      <c r="M286" s="21" t="s">
        <v>25</v>
      </c>
      <c r="N286" s="21" t="s">
        <v>25</v>
      </c>
      <c r="O286" s="21"/>
      <c r="P286" s="20" t="s">
        <v>25</v>
      </c>
      <c r="Q286" s="20" t="s">
        <v>25</v>
      </c>
      <c r="R286" s="20" t="s">
        <v>25</v>
      </c>
      <c r="S286" s="20" t="s">
        <v>25</v>
      </c>
      <c r="T286" s="20" t="s">
        <v>25</v>
      </c>
      <c r="U286" s="20" t="s">
        <v>25</v>
      </c>
      <c r="V286" s="20" t="s">
        <v>25</v>
      </c>
      <c r="W286" s="20" t="s">
        <v>25</v>
      </c>
      <c r="X286" s="20" t="s">
        <v>25</v>
      </c>
      <c r="Y286" s="30" t="s">
        <v>25</v>
      </c>
      <c r="Z286" s="20"/>
    </row>
    <row r="287" spans="1:26" ht="20.25" customHeight="1" x14ac:dyDescent="0.25">
      <c r="A287" s="84" t="s">
        <v>15</v>
      </c>
      <c r="B287" s="87" t="s">
        <v>74</v>
      </c>
      <c r="C287" s="91"/>
      <c r="D287" s="91"/>
      <c r="E287" s="91"/>
      <c r="F287" s="29" t="s">
        <v>11</v>
      </c>
      <c r="G287" s="20">
        <f>H287+I287+J287+K287+L287+M287+N287</f>
        <v>68666294.229999989</v>
      </c>
      <c r="H287" s="20">
        <f>H288+H289+H290</f>
        <v>7199786.0099999998</v>
      </c>
      <c r="I287" s="21">
        <f>I290+I289+I288</f>
        <v>9408761.7699999996</v>
      </c>
      <c r="J287" s="21">
        <f>J290+J289+J288</f>
        <v>9373558.5899999999</v>
      </c>
      <c r="K287" s="21">
        <f>K295</f>
        <v>10350443.059999999</v>
      </c>
      <c r="L287" s="21">
        <f>L295</f>
        <v>10882839.6</v>
      </c>
      <c r="M287" s="21">
        <f t="shared" ref="M287:N287" si="75">M288+M289+M290</f>
        <v>10725452.6</v>
      </c>
      <c r="N287" s="21">
        <f t="shared" si="75"/>
        <v>10725452.6</v>
      </c>
      <c r="O287" s="28"/>
      <c r="P287" s="119" t="s">
        <v>25</v>
      </c>
      <c r="Q287" s="119" t="s">
        <v>25</v>
      </c>
      <c r="R287" s="119" t="s">
        <v>25</v>
      </c>
      <c r="S287" s="119" t="s">
        <v>25</v>
      </c>
      <c r="T287" s="119" t="s">
        <v>25</v>
      </c>
      <c r="U287" s="119" t="s">
        <v>25</v>
      </c>
      <c r="V287" s="119" t="s">
        <v>25</v>
      </c>
      <c r="W287" s="119" t="s">
        <v>25</v>
      </c>
      <c r="X287" s="119" t="s">
        <v>25</v>
      </c>
      <c r="Y287" s="133" t="s">
        <v>25</v>
      </c>
      <c r="Z287" s="20"/>
    </row>
    <row r="288" spans="1:26" ht="37.5" x14ac:dyDescent="0.25">
      <c r="A288" s="85"/>
      <c r="B288" s="88"/>
      <c r="C288" s="91"/>
      <c r="D288" s="91"/>
      <c r="E288" s="91"/>
      <c r="F288" s="29" t="s">
        <v>26</v>
      </c>
      <c r="G288" s="20">
        <f>H288+I288+J288+K288+L288+M288+N288</f>
        <v>68011672.540000007</v>
      </c>
      <c r="H288" s="20">
        <f>H296</f>
        <v>7104556.7599999998</v>
      </c>
      <c r="I288" s="21">
        <f t="shared" ref="I288:N288" si="76">I296</f>
        <v>9265786.0700000003</v>
      </c>
      <c r="J288" s="21">
        <f t="shared" si="76"/>
        <v>9096817.9700000007</v>
      </c>
      <c r="K288" s="21">
        <f t="shared" si="76"/>
        <v>10214066.939999999</v>
      </c>
      <c r="L288" s="21">
        <f t="shared" si="76"/>
        <v>10879539.6</v>
      </c>
      <c r="M288" s="21">
        <f t="shared" si="76"/>
        <v>10725452.6</v>
      </c>
      <c r="N288" s="21">
        <f t="shared" si="76"/>
        <v>10725452.6</v>
      </c>
      <c r="O288" s="177"/>
      <c r="P288" s="120"/>
      <c r="Q288" s="120"/>
      <c r="R288" s="120"/>
      <c r="S288" s="120"/>
      <c r="T288" s="120"/>
      <c r="U288" s="120"/>
      <c r="V288" s="120"/>
      <c r="W288" s="120"/>
      <c r="X288" s="120"/>
      <c r="Y288" s="134"/>
      <c r="Z288" s="20"/>
    </row>
    <row r="289" spans="1:26" ht="37.5" x14ac:dyDescent="0.25">
      <c r="A289" s="85"/>
      <c r="B289" s="88"/>
      <c r="C289" s="91"/>
      <c r="D289" s="91"/>
      <c r="E289" s="91"/>
      <c r="F289" s="19" t="s">
        <v>27</v>
      </c>
      <c r="G289" s="20">
        <f>H289+I289+J289+K289+L289+M289+N289</f>
        <v>641421.68999999994</v>
      </c>
      <c r="H289" s="20">
        <f t="shared" ref="H289:N289" si="77">H297</f>
        <v>93029.25</v>
      </c>
      <c r="I289" s="21">
        <v>140775.70000000001</v>
      </c>
      <c r="J289" s="21">
        <f t="shared" si="77"/>
        <v>274540.62</v>
      </c>
      <c r="K289" s="21">
        <f t="shared" si="77"/>
        <v>133076.12</v>
      </c>
      <c r="L289" s="21">
        <f t="shared" si="77"/>
        <v>0</v>
      </c>
      <c r="M289" s="21">
        <f t="shared" si="77"/>
        <v>0</v>
      </c>
      <c r="N289" s="21">
        <f t="shared" si="77"/>
        <v>0</v>
      </c>
      <c r="O289" s="177"/>
      <c r="P289" s="120"/>
      <c r="Q289" s="120"/>
      <c r="R289" s="120"/>
      <c r="S289" s="120"/>
      <c r="T289" s="120"/>
      <c r="U289" s="120"/>
      <c r="V289" s="120"/>
      <c r="W289" s="120"/>
      <c r="X289" s="120"/>
      <c r="Y289" s="134"/>
      <c r="Z289" s="20"/>
    </row>
    <row r="290" spans="1:26" ht="56.25" x14ac:dyDescent="0.25">
      <c r="A290" s="85"/>
      <c r="B290" s="88"/>
      <c r="C290" s="91"/>
      <c r="D290" s="91"/>
      <c r="E290" s="91"/>
      <c r="F290" s="34" t="s">
        <v>62</v>
      </c>
      <c r="G290" s="20">
        <f>H290+I290+J290+K290+L290+M290+N290</f>
        <v>13200</v>
      </c>
      <c r="H290" s="20">
        <f t="shared" ref="H290:N290" si="78">H298</f>
        <v>2200</v>
      </c>
      <c r="I290" s="21">
        <f t="shared" si="78"/>
        <v>2200</v>
      </c>
      <c r="J290" s="21">
        <f t="shared" si="78"/>
        <v>2200</v>
      </c>
      <c r="K290" s="21">
        <f t="shared" si="78"/>
        <v>3300</v>
      </c>
      <c r="L290" s="21">
        <f t="shared" si="78"/>
        <v>3300</v>
      </c>
      <c r="M290" s="21">
        <f t="shared" si="78"/>
        <v>0</v>
      </c>
      <c r="N290" s="21">
        <f t="shared" si="78"/>
        <v>0</v>
      </c>
      <c r="O290" s="177"/>
      <c r="P290" s="120"/>
      <c r="Q290" s="120"/>
      <c r="R290" s="120"/>
      <c r="S290" s="120"/>
      <c r="T290" s="120"/>
      <c r="U290" s="120"/>
      <c r="V290" s="120"/>
      <c r="W290" s="120"/>
      <c r="X290" s="120"/>
      <c r="Y290" s="134"/>
      <c r="Z290" s="20"/>
    </row>
    <row r="291" spans="1:26" ht="37.5" x14ac:dyDescent="0.25">
      <c r="A291" s="85"/>
      <c r="B291" s="88"/>
      <c r="C291" s="91"/>
      <c r="D291" s="91"/>
      <c r="E291" s="91"/>
      <c r="F291" s="34" t="s">
        <v>143</v>
      </c>
      <c r="G291" s="20" t="s">
        <v>25</v>
      </c>
      <c r="H291" s="22" t="s">
        <v>25</v>
      </c>
      <c r="I291" s="21" t="s">
        <v>25</v>
      </c>
      <c r="J291" s="21" t="s">
        <v>25</v>
      </c>
      <c r="K291" s="21" t="s">
        <v>25</v>
      </c>
      <c r="L291" s="21" t="s">
        <v>25</v>
      </c>
      <c r="M291" s="21" t="s">
        <v>25</v>
      </c>
      <c r="N291" s="44" t="s">
        <v>25</v>
      </c>
      <c r="O291" s="179"/>
      <c r="P291" s="120"/>
      <c r="Q291" s="120"/>
      <c r="R291" s="120"/>
      <c r="S291" s="120"/>
      <c r="T291" s="120"/>
      <c r="U291" s="120"/>
      <c r="V291" s="120"/>
      <c r="W291" s="120"/>
      <c r="X291" s="120"/>
      <c r="Y291" s="134"/>
      <c r="Z291" s="20"/>
    </row>
    <row r="292" spans="1:26" ht="37.5" x14ac:dyDescent="0.25">
      <c r="A292" s="85"/>
      <c r="B292" s="88"/>
      <c r="C292" s="91"/>
      <c r="D292" s="91"/>
      <c r="E292" s="91"/>
      <c r="F292" s="34" t="s">
        <v>64</v>
      </c>
      <c r="G292" s="20" t="s">
        <v>25</v>
      </c>
      <c r="H292" s="22" t="s">
        <v>25</v>
      </c>
      <c r="I292" s="21" t="s">
        <v>25</v>
      </c>
      <c r="J292" s="21" t="s">
        <v>25</v>
      </c>
      <c r="K292" s="21" t="s">
        <v>25</v>
      </c>
      <c r="L292" s="21" t="s">
        <v>25</v>
      </c>
      <c r="M292" s="21" t="s">
        <v>25</v>
      </c>
      <c r="N292" s="44" t="s">
        <v>25</v>
      </c>
      <c r="O292" s="179"/>
      <c r="P292" s="120"/>
      <c r="Q292" s="120"/>
      <c r="R292" s="120"/>
      <c r="S292" s="120"/>
      <c r="T292" s="120"/>
      <c r="U292" s="120"/>
      <c r="V292" s="120"/>
      <c r="W292" s="120"/>
      <c r="X292" s="120"/>
      <c r="Y292" s="134"/>
      <c r="Z292" s="20"/>
    </row>
    <row r="293" spans="1:26" ht="56.25" x14ac:dyDescent="0.25">
      <c r="A293" s="85"/>
      <c r="B293" s="88"/>
      <c r="C293" s="91"/>
      <c r="D293" s="91"/>
      <c r="E293" s="91"/>
      <c r="F293" s="34" t="s">
        <v>63</v>
      </c>
      <c r="G293" s="20" t="s">
        <v>25</v>
      </c>
      <c r="H293" s="22" t="s">
        <v>25</v>
      </c>
      <c r="I293" s="21" t="s">
        <v>25</v>
      </c>
      <c r="J293" s="21" t="s">
        <v>25</v>
      </c>
      <c r="K293" s="21" t="s">
        <v>25</v>
      </c>
      <c r="L293" s="21" t="s">
        <v>25</v>
      </c>
      <c r="M293" s="21" t="s">
        <v>25</v>
      </c>
      <c r="N293" s="44" t="s">
        <v>25</v>
      </c>
      <c r="O293" s="179"/>
      <c r="P293" s="120"/>
      <c r="Q293" s="120"/>
      <c r="R293" s="120"/>
      <c r="S293" s="120"/>
      <c r="T293" s="120"/>
      <c r="U293" s="120"/>
      <c r="V293" s="120"/>
      <c r="W293" s="120"/>
      <c r="X293" s="120"/>
      <c r="Y293" s="134"/>
      <c r="Z293" s="20"/>
    </row>
    <row r="294" spans="1:26" ht="37.5" x14ac:dyDescent="0.25">
      <c r="A294" s="86"/>
      <c r="B294" s="89"/>
      <c r="C294" s="92"/>
      <c r="D294" s="92"/>
      <c r="E294" s="92"/>
      <c r="F294" s="34" t="s">
        <v>65</v>
      </c>
      <c r="G294" s="26" t="s">
        <v>25</v>
      </c>
      <c r="H294" s="27" t="s">
        <v>25</v>
      </c>
      <c r="I294" s="28" t="s">
        <v>25</v>
      </c>
      <c r="J294" s="28" t="s">
        <v>25</v>
      </c>
      <c r="K294" s="28" t="s">
        <v>25</v>
      </c>
      <c r="L294" s="28" t="s">
        <v>25</v>
      </c>
      <c r="M294" s="28" t="s">
        <v>25</v>
      </c>
      <c r="N294" s="69" t="s">
        <v>25</v>
      </c>
      <c r="O294" s="179"/>
      <c r="P294" s="121"/>
      <c r="Q294" s="121"/>
      <c r="R294" s="121"/>
      <c r="S294" s="121"/>
      <c r="T294" s="121"/>
      <c r="U294" s="121"/>
      <c r="V294" s="121"/>
      <c r="W294" s="121"/>
      <c r="X294" s="121"/>
      <c r="Y294" s="135"/>
      <c r="Z294" s="20"/>
    </row>
    <row r="295" spans="1:26" ht="20.25" customHeight="1" x14ac:dyDescent="0.25">
      <c r="A295" s="84" t="s">
        <v>12</v>
      </c>
      <c r="B295" s="87" t="s">
        <v>71</v>
      </c>
      <c r="C295" s="90" t="s">
        <v>9</v>
      </c>
      <c r="D295" s="90" t="s">
        <v>70</v>
      </c>
      <c r="E295" s="90" t="s">
        <v>47</v>
      </c>
      <c r="F295" s="29" t="s">
        <v>11</v>
      </c>
      <c r="G295" s="20">
        <f>H295+I295+J295+K295+L295+M295+N295</f>
        <v>68666294.229999989</v>
      </c>
      <c r="H295" s="20">
        <v>7199786.0099999998</v>
      </c>
      <c r="I295" s="21">
        <f>I296+I297+I298</f>
        <v>9408761.7699999996</v>
      </c>
      <c r="J295" s="21">
        <f>J296+J297+J298</f>
        <v>9373558.5899999999</v>
      </c>
      <c r="K295" s="21">
        <f>K296+K297+K298</f>
        <v>10350443.059999999</v>
      </c>
      <c r="L295" s="21">
        <f t="shared" ref="L295:N295" si="79">L296+L297+L298</f>
        <v>10882839.6</v>
      </c>
      <c r="M295" s="21">
        <f t="shared" si="79"/>
        <v>10725452.6</v>
      </c>
      <c r="N295" s="21">
        <f t="shared" si="79"/>
        <v>10725452.6</v>
      </c>
      <c r="O295" s="28"/>
      <c r="P295" s="119" t="s">
        <v>25</v>
      </c>
      <c r="Q295" s="119" t="s">
        <v>25</v>
      </c>
      <c r="R295" s="119" t="s">
        <v>25</v>
      </c>
      <c r="S295" s="119" t="s">
        <v>25</v>
      </c>
      <c r="T295" s="119" t="s">
        <v>25</v>
      </c>
      <c r="U295" s="119" t="s">
        <v>25</v>
      </c>
      <c r="V295" s="119" t="s">
        <v>25</v>
      </c>
      <c r="W295" s="119" t="s">
        <v>25</v>
      </c>
      <c r="X295" s="119" t="s">
        <v>25</v>
      </c>
      <c r="Y295" s="133" t="s">
        <v>25</v>
      </c>
      <c r="Z295" s="20"/>
    </row>
    <row r="296" spans="1:26" ht="37.5" x14ac:dyDescent="0.25">
      <c r="A296" s="85"/>
      <c r="B296" s="88"/>
      <c r="C296" s="91"/>
      <c r="D296" s="91"/>
      <c r="E296" s="91"/>
      <c r="F296" s="29" t="s">
        <v>26</v>
      </c>
      <c r="G296" s="20">
        <f>H296+I296+J296+K296+L296+M296+N296</f>
        <v>68011672.540000007</v>
      </c>
      <c r="H296" s="20">
        <f>H304+H312+H320</f>
        <v>7104556.7599999998</v>
      </c>
      <c r="I296" s="21">
        <f>I304+I312</f>
        <v>9265786.0700000003</v>
      </c>
      <c r="J296" s="21">
        <f>J304+J312</f>
        <v>9096817.9700000007</v>
      </c>
      <c r="K296" s="21">
        <f>K304+K312+K320</f>
        <v>10214066.939999999</v>
      </c>
      <c r="L296" s="21">
        <f>L304+L312</f>
        <v>10879539.6</v>
      </c>
      <c r="M296" s="21">
        <f t="shared" ref="M296:N296" si="80">M304+M312</f>
        <v>10725452.6</v>
      </c>
      <c r="N296" s="21">
        <f t="shared" si="80"/>
        <v>10725452.6</v>
      </c>
      <c r="O296" s="177"/>
      <c r="P296" s="120"/>
      <c r="Q296" s="120"/>
      <c r="R296" s="120"/>
      <c r="S296" s="120"/>
      <c r="T296" s="120"/>
      <c r="U296" s="120"/>
      <c r="V296" s="120"/>
      <c r="W296" s="120"/>
      <c r="X296" s="120"/>
      <c r="Y296" s="134"/>
      <c r="Z296" s="20"/>
    </row>
    <row r="297" spans="1:26" ht="37.5" x14ac:dyDescent="0.25">
      <c r="A297" s="85"/>
      <c r="B297" s="88"/>
      <c r="C297" s="91"/>
      <c r="D297" s="91"/>
      <c r="E297" s="91"/>
      <c r="F297" s="19" t="s">
        <v>27</v>
      </c>
      <c r="G297" s="20">
        <f>H297+I297+J297+K297+L297+M297+N297</f>
        <v>641421.68999999994</v>
      </c>
      <c r="H297" s="20">
        <f>H305+H313+H321</f>
        <v>93029.25</v>
      </c>
      <c r="I297" s="21">
        <f t="shared" ref="I297:N297" si="81">I305+I313</f>
        <v>140775.70000000001</v>
      </c>
      <c r="J297" s="21">
        <f t="shared" si="81"/>
        <v>274540.62</v>
      </c>
      <c r="K297" s="21">
        <f>K305+K313+K321</f>
        <v>133076.12</v>
      </c>
      <c r="L297" s="21">
        <f>L305+L313+L321</f>
        <v>0</v>
      </c>
      <c r="M297" s="21">
        <f t="shared" si="81"/>
        <v>0</v>
      </c>
      <c r="N297" s="21">
        <f t="shared" si="81"/>
        <v>0</v>
      </c>
      <c r="O297" s="177"/>
      <c r="P297" s="120"/>
      <c r="Q297" s="120"/>
      <c r="R297" s="120"/>
      <c r="S297" s="120"/>
      <c r="T297" s="120"/>
      <c r="U297" s="120"/>
      <c r="V297" s="120"/>
      <c r="W297" s="120"/>
      <c r="X297" s="120"/>
      <c r="Y297" s="134"/>
      <c r="Z297" s="20"/>
    </row>
    <row r="298" spans="1:26" ht="56.25" x14ac:dyDescent="0.25">
      <c r="A298" s="85"/>
      <c r="B298" s="88"/>
      <c r="C298" s="91"/>
      <c r="D298" s="91"/>
      <c r="E298" s="91"/>
      <c r="F298" s="34" t="s">
        <v>62</v>
      </c>
      <c r="G298" s="20">
        <f>H298+I298+J298+K298+L298+M298+N298</f>
        <v>13200</v>
      </c>
      <c r="H298" s="20">
        <f>H306+H314+H322</f>
        <v>2200</v>
      </c>
      <c r="I298" s="21">
        <f t="shared" ref="I298:N298" si="82">I306+I314</f>
        <v>2200</v>
      </c>
      <c r="J298" s="21">
        <f t="shared" si="82"/>
        <v>2200</v>
      </c>
      <c r="K298" s="21">
        <f>K306+K314+K321</f>
        <v>3300</v>
      </c>
      <c r="L298" s="21">
        <f t="shared" si="82"/>
        <v>3300</v>
      </c>
      <c r="M298" s="21">
        <f t="shared" si="82"/>
        <v>0</v>
      </c>
      <c r="N298" s="21">
        <f t="shared" si="82"/>
        <v>0</v>
      </c>
      <c r="O298" s="177"/>
      <c r="P298" s="120"/>
      <c r="Q298" s="120"/>
      <c r="R298" s="120"/>
      <c r="S298" s="120"/>
      <c r="T298" s="120"/>
      <c r="U298" s="120"/>
      <c r="V298" s="120"/>
      <c r="W298" s="120"/>
      <c r="X298" s="120"/>
      <c r="Y298" s="134"/>
      <c r="Z298" s="20"/>
    </row>
    <row r="299" spans="1:26" ht="37.5" x14ac:dyDescent="0.25">
      <c r="A299" s="85"/>
      <c r="B299" s="88"/>
      <c r="C299" s="91"/>
      <c r="D299" s="91"/>
      <c r="E299" s="91"/>
      <c r="F299" s="34" t="s">
        <v>143</v>
      </c>
      <c r="G299" s="20" t="s">
        <v>25</v>
      </c>
      <c r="H299" s="22" t="s">
        <v>25</v>
      </c>
      <c r="I299" s="21" t="s">
        <v>25</v>
      </c>
      <c r="J299" s="21" t="s">
        <v>25</v>
      </c>
      <c r="K299" s="21" t="s">
        <v>25</v>
      </c>
      <c r="L299" s="21" t="s">
        <v>25</v>
      </c>
      <c r="M299" s="21" t="s">
        <v>25</v>
      </c>
      <c r="N299" s="44" t="s">
        <v>25</v>
      </c>
      <c r="O299" s="179"/>
      <c r="P299" s="120"/>
      <c r="Q299" s="120"/>
      <c r="R299" s="120"/>
      <c r="S299" s="120"/>
      <c r="T299" s="120"/>
      <c r="U299" s="120"/>
      <c r="V299" s="120"/>
      <c r="W299" s="120"/>
      <c r="X299" s="120"/>
      <c r="Y299" s="134"/>
      <c r="Z299" s="20"/>
    </row>
    <row r="300" spans="1:26" ht="37.5" x14ac:dyDescent="0.25">
      <c r="A300" s="85"/>
      <c r="B300" s="88"/>
      <c r="C300" s="91"/>
      <c r="D300" s="91"/>
      <c r="E300" s="91"/>
      <c r="F300" s="34" t="s">
        <v>64</v>
      </c>
      <c r="G300" s="20" t="s">
        <v>25</v>
      </c>
      <c r="H300" s="22" t="s">
        <v>25</v>
      </c>
      <c r="I300" s="21" t="s">
        <v>25</v>
      </c>
      <c r="J300" s="21" t="s">
        <v>25</v>
      </c>
      <c r="K300" s="21" t="s">
        <v>25</v>
      </c>
      <c r="L300" s="21" t="s">
        <v>25</v>
      </c>
      <c r="M300" s="21" t="s">
        <v>25</v>
      </c>
      <c r="N300" s="44" t="s">
        <v>25</v>
      </c>
      <c r="O300" s="179"/>
      <c r="P300" s="120"/>
      <c r="Q300" s="120"/>
      <c r="R300" s="120"/>
      <c r="S300" s="120"/>
      <c r="T300" s="120"/>
      <c r="U300" s="120"/>
      <c r="V300" s="120"/>
      <c r="W300" s="120"/>
      <c r="X300" s="120"/>
      <c r="Y300" s="134"/>
      <c r="Z300" s="20"/>
    </row>
    <row r="301" spans="1:26" ht="56.25" x14ac:dyDescent="0.25">
      <c r="A301" s="85"/>
      <c r="B301" s="88"/>
      <c r="C301" s="91"/>
      <c r="D301" s="91"/>
      <c r="E301" s="91"/>
      <c r="F301" s="34" t="s">
        <v>63</v>
      </c>
      <c r="G301" s="20" t="s">
        <v>25</v>
      </c>
      <c r="H301" s="22" t="s">
        <v>25</v>
      </c>
      <c r="I301" s="21" t="s">
        <v>25</v>
      </c>
      <c r="J301" s="21" t="s">
        <v>25</v>
      </c>
      <c r="K301" s="21" t="s">
        <v>25</v>
      </c>
      <c r="L301" s="21" t="s">
        <v>25</v>
      </c>
      <c r="M301" s="21" t="s">
        <v>25</v>
      </c>
      <c r="N301" s="44" t="s">
        <v>25</v>
      </c>
      <c r="O301" s="179"/>
      <c r="P301" s="120"/>
      <c r="Q301" s="120"/>
      <c r="R301" s="120"/>
      <c r="S301" s="120"/>
      <c r="T301" s="120"/>
      <c r="U301" s="120"/>
      <c r="V301" s="120"/>
      <c r="W301" s="120"/>
      <c r="X301" s="120"/>
      <c r="Y301" s="134"/>
      <c r="Z301" s="20"/>
    </row>
    <row r="302" spans="1:26" ht="37.5" x14ac:dyDescent="0.25">
      <c r="A302" s="86"/>
      <c r="B302" s="89"/>
      <c r="C302" s="92"/>
      <c r="D302" s="92"/>
      <c r="E302" s="92"/>
      <c r="F302" s="34" t="s">
        <v>65</v>
      </c>
      <c r="G302" s="26" t="s">
        <v>25</v>
      </c>
      <c r="H302" s="27" t="s">
        <v>25</v>
      </c>
      <c r="I302" s="28" t="s">
        <v>25</v>
      </c>
      <c r="J302" s="28" t="s">
        <v>25</v>
      </c>
      <c r="K302" s="28" t="s">
        <v>25</v>
      </c>
      <c r="L302" s="28" t="s">
        <v>25</v>
      </c>
      <c r="M302" s="28" t="s">
        <v>25</v>
      </c>
      <c r="N302" s="69" t="s">
        <v>25</v>
      </c>
      <c r="O302" s="179"/>
      <c r="P302" s="121"/>
      <c r="Q302" s="121"/>
      <c r="R302" s="121"/>
      <c r="S302" s="121"/>
      <c r="T302" s="121"/>
      <c r="U302" s="121"/>
      <c r="V302" s="121"/>
      <c r="W302" s="121"/>
      <c r="X302" s="121"/>
      <c r="Y302" s="135"/>
      <c r="Z302" s="20"/>
    </row>
    <row r="303" spans="1:26" ht="20.25" customHeight="1" x14ac:dyDescent="0.25">
      <c r="A303" s="84" t="s">
        <v>16</v>
      </c>
      <c r="B303" s="87" t="s">
        <v>72</v>
      </c>
      <c r="C303" s="90" t="s">
        <v>9</v>
      </c>
      <c r="D303" s="90" t="s">
        <v>70</v>
      </c>
      <c r="E303" s="90" t="s">
        <v>47</v>
      </c>
      <c r="F303" s="29" t="s">
        <v>11</v>
      </c>
      <c r="G303" s="20">
        <f>H303+I303+J303+K303+L303+M303+N303</f>
        <v>68480170.530000001</v>
      </c>
      <c r="H303" s="20">
        <f t="shared" ref="H303:N303" si="83">H304+H305+H306</f>
        <v>7179186.0099999998</v>
      </c>
      <c r="I303" s="21">
        <v>9400443.0700000003</v>
      </c>
      <c r="J303" s="21">
        <f t="shared" si="83"/>
        <v>9310853.5899999999</v>
      </c>
      <c r="K303" s="21">
        <f t="shared" si="83"/>
        <v>10350443.059999999</v>
      </c>
      <c r="L303" s="21">
        <f t="shared" si="83"/>
        <v>10851339.6</v>
      </c>
      <c r="M303" s="21">
        <f t="shared" si="83"/>
        <v>10693952.6</v>
      </c>
      <c r="N303" s="21">
        <f t="shared" si="83"/>
        <v>10693952.6</v>
      </c>
      <c r="O303" s="28"/>
      <c r="P303" s="125" t="s">
        <v>79</v>
      </c>
      <c r="Q303" s="119" t="s">
        <v>18</v>
      </c>
      <c r="R303" s="138">
        <v>62</v>
      </c>
      <c r="S303" s="138">
        <v>62</v>
      </c>
      <c r="T303" s="138">
        <v>62</v>
      </c>
      <c r="U303" s="138">
        <v>62</v>
      </c>
      <c r="V303" s="138">
        <v>61</v>
      </c>
      <c r="W303" s="138">
        <v>61</v>
      </c>
      <c r="X303" s="138">
        <v>61</v>
      </c>
      <c r="Y303" s="203">
        <v>61</v>
      </c>
      <c r="Z303" s="210"/>
    </row>
    <row r="304" spans="1:26" ht="37.5" x14ac:dyDescent="0.25">
      <c r="A304" s="85"/>
      <c r="B304" s="88"/>
      <c r="C304" s="91"/>
      <c r="D304" s="91"/>
      <c r="E304" s="91"/>
      <c r="F304" s="29" t="s">
        <v>26</v>
      </c>
      <c r="G304" s="20">
        <f>H304+I304+J304+K304+L304+M304+N304</f>
        <v>67855852.540000007</v>
      </c>
      <c r="H304" s="20">
        <v>7083956.7599999998</v>
      </c>
      <c r="I304" s="21">
        <v>9257468.0700000003</v>
      </c>
      <c r="J304" s="21">
        <v>9064415.9700000007</v>
      </c>
      <c r="K304" s="21">
        <v>10214066.939999999</v>
      </c>
      <c r="L304" s="21">
        <v>10848039.6</v>
      </c>
      <c r="M304" s="21">
        <v>10693952.6</v>
      </c>
      <c r="N304" s="21">
        <v>10693952.6</v>
      </c>
      <c r="O304" s="177"/>
      <c r="P304" s="126"/>
      <c r="Q304" s="120"/>
      <c r="R304" s="139"/>
      <c r="S304" s="139"/>
      <c r="T304" s="139"/>
      <c r="U304" s="139"/>
      <c r="V304" s="139"/>
      <c r="W304" s="139"/>
      <c r="X304" s="139"/>
      <c r="Y304" s="204"/>
      <c r="Z304" s="210"/>
    </row>
    <row r="305" spans="1:26" ht="37.5" x14ac:dyDescent="0.25">
      <c r="A305" s="85"/>
      <c r="B305" s="88"/>
      <c r="C305" s="91"/>
      <c r="D305" s="91"/>
      <c r="E305" s="91"/>
      <c r="F305" s="19" t="s">
        <v>27</v>
      </c>
      <c r="G305" s="20">
        <f>H305+I305+J305+K305+L305+M305+N305</f>
        <v>611118.68999999994</v>
      </c>
      <c r="H305" s="20">
        <v>93029.25</v>
      </c>
      <c r="I305" s="21">
        <v>140775.70000000001</v>
      </c>
      <c r="J305" s="21">
        <v>244237.62</v>
      </c>
      <c r="K305" s="21">
        <v>133076.12</v>
      </c>
      <c r="L305" s="21">
        <v>0</v>
      </c>
      <c r="M305" s="21">
        <v>0</v>
      </c>
      <c r="N305" s="21">
        <v>0</v>
      </c>
      <c r="O305" s="177"/>
      <c r="P305" s="126"/>
      <c r="Q305" s="120"/>
      <c r="R305" s="139"/>
      <c r="S305" s="139"/>
      <c r="T305" s="139"/>
      <c r="U305" s="139"/>
      <c r="V305" s="139"/>
      <c r="W305" s="139"/>
      <c r="X305" s="139"/>
      <c r="Y305" s="204"/>
      <c r="Z305" s="210"/>
    </row>
    <row r="306" spans="1:26" ht="56.25" x14ac:dyDescent="0.25">
      <c r="A306" s="85"/>
      <c r="B306" s="88"/>
      <c r="C306" s="91"/>
      <c r="D306" s="91"/>
      <c r="E306" s="91"/>
      <c r="F306" s="34" t="s">
        <v>62</v>
      </c>
      <c r="G306" s="20">
        <f>H306+I306+J306+K306+L306+M306+N306</f>
        <v>13200</v>
      </c>
      <c r="H306" s="20">
        <v>2200</v>
      </c>
      <c r="I306" s="21">
        <v>2200</v>
      </c>
      <c r="J306" s="21">
        <v>2200</v>
      </c>
      <c r="K306" s="21">
        <v>3300</v>
      </c>
      <c r="L306" s="21">
        <v>3300</v>
      </c>
      <c r="M306" s="21">
        <v>0</v>
      </c>
      <c r="N306" s="21">
        <v>0</v>
      </c>
      <c r="O306" s="177"/>
      <c r="P306" s="126"/>
      <c r="Q306" s="120"/>
      <c r="R306" s="139"/>
      <c r="S306" s="139"/>
      <c r="T306" s="139"/>
      <c r="U306" s="139"/>
      <c r="V306" s="139"/>
      <c r="W306" s="139"/>
      <c r="X306" s="139"/>
      <c r="Y306" s="204"/>
      <c r="Z306" s="210"/>
    </row>
    <row r="307" spans="1:26" ht="37.5" x14ac:dyDescent="0.25">
      <c r="A307" s="85"/>
      <c r="B307" s="88"/>
      <c r="C307" s="91"/>
      <c r="D307" s="91"/>
      <c r="E307" s="91"/>
      <c r="F307" s="34" t="s">
        <v>143</v>
      </c>
      <c r="G307" s="20" t="s">
        <v>25</v>
      </c>
      <c r="H307" s="22" t="s">
        <v>25</v>
      </c>
      <c r="I307" s="21" t="s">
        <v>25</v>
      </c>
      <c r="J307" s="21" t="s">
        <v>25</v>
      </c>
      <c r="K307" s="21" t="s">
        <v>25</v>
      </c>
      <c r="L307" s="21" t="s">
        <v>25</v>
      </c>
      <c r="M307" s="21" t="s">
        <v>25</v>
      </c>
      <c r="N307" s="44" t="s">
        <v>25</v>
      </c>
      <c r="O307" s="179"/>
      <c r="P307" s="126"/>
      <c r="Q307" s="120"/>
      <c r="R307" s="139"/>
      <c r="S307" s="139"/>
      <c r="T307" s="139"/>
      <c r="U307" s="139"/>
      <c r="V307" s="139"/>
      <c r="W307" s="139"/>
      <c r="X307" s="139"/>
      <c r="Y307" s="204"/>
      <c r="Z307" s="210"/>
    </row>
    <row r="308" spans="1:26" ht="37.5" x14ac:dyDescent="0.25">
      <c r="A308" s="85"/>
      <c r="B308" s="88"/>
      <c r="C308" s="91"/>
      <c r="D308" s="91"/>
      <c r="E308" s="91"/>
      <c r="F308" s="34" t="s">
        <v>64</v>
      </c>
      <c r="G308" s="20" t="s">
        <v>25</v>
      </c>
      <c r="H308" s="22" t="s">
        <v>25</v>
      </c>
      <c r="I308" s="21" t="s">
        <v>25</v>
      </c>
      <c r="J308" s="21" t="s">
        <v>25</v>
      </c>
      <c r="K308" s="21" t="s">
        <v>25</v>
      </c>
      <c r="L308" s="21" t="s">
        <v>25</v>
      </c>
      <c r="M308" s="21" t="s">
        <v>25</v>
      </c>
      <c r="N308" s="44" t="s">
        <v>25</v>
      </c>
      <c r="O308" s="179"/>
      <c r="P308" s="126"/>
      <c r="Q308" s="120"/>
      <c r="R308" s="139"/>
      <c r="S308" s="139"/>
      <c r="T308" s="139"/>
      <c r="U308" s="139"/>
      <c r="V308" s="139"/>
      <c r="W308" s="139"/>
      <c r="X308" s="139"/>
      <c r="Y308" s="204"/>
      <c r="Z308" s="210"/>
    </row>
    <row r="309" spans="1:26" ht="56.25" x14ac:dyDescent="0.25">
      <c r="A309" s="85"/>
      <c r="B309" s="88"/>
      <c r="C309" s="91"/>
      <c r="D309" s="91"/>
      <c r="E309" s="91"/>
      <c r="F309" s="34" t="s">
        <v>63</v>
      </c>
      <c r="G309" s="20" t="s">
        <v>25</v>
      </c>
      <c r="H309" s="22" t="s">
        <v>25</v>
      </c>
      <c r="I309" s="21" t="s">
        <v>25</v>
      </c>
      <c r="J309" s="21" t="s">
        <v>25</v>
      </c>
      <c r="K309" s="21" t="s">
        <v>25</v>
      </c>
      <c r="L309" s="21" t="s">
        <v>25</v>
      </c>
      <c r="M309" s="21" t="s">
        <v>25</v>
      </c>
      <c r="N309" s="44" t="s">
        <v>25</v>
      </c>
      <c r="O309" s="179"/>
      <c r="P309" s="126"/>
      <c r="Q309" s="120"/>
      <c r="R309" s="139"/>
      <c r="S309" s="139"/>
      <c r="T309" s="139"/>
      <c r="U309" s="139"/>
      <c r="V309" s="139"/>
      <c r="W309" s="139"/>
      <c r="X309" s="139"/>
      <c r="Y309" s="204"/>
      <c r="Z309" s="210"/>
    </row>
    <row r="310" spans="1:26" ht="37.5" x14ac:dyDescent="0.25">
      <c r="A310" s="86"/>
      <c r="B310" s="89"/>
      <c r="C310" s="92"/>
      <c r="D310" s="92"/>
      <c r="E310" s="92"/>
      <c r="F310" s="34" t="s">
        <v>65</v>
      </c>
      <c r="G310" s="26" t="s">
        <v>25</v>
      </c>
      <c r="H310" s="27" t="s">
        <v>25</v>
      </c>
      <c r="I310" s="28" t="s">
        <v>25</v>
      </c>
      <c r="J310" s="28" t="s">
        <v>25</v>
      </c>
      <c r="K310" s="28" t="s">
        <v>25</v>
      </c>
      <c r="L310" s="28" t="s">
        <v>25</v>
      </c>
      <c r="M310" s="28" t="s">
        <v>25</v>
      </c>
      <c r="N310" s="69" t="s">
        <v>25</v>
      </c>
      <c r="O310" s="179"/>
      <c r="P310" s="127"/>
      <c r="Q310" s="121"/>
      <c r="R310" s="140"/>
      <c r="S310" s="140"/>
      <c r="T310" s="140"/>
      <c r="U310" s="140"/>
      <c r="V310" s="140"/>
      <c r="W310" s="140"/>
      <c r="X310" s="140"/>
      <c r="Y310" s="205"/>
      <c r="Z310" s="210"/>
    </row>
    <row r="311" spans="1:26" x14ac:dyDescent="0.25">
      <c r="A311" s="84" t="s">
        <v>17</v>
      </c>
      <c r="B311" s="87" t="s">
        <v>73</v>
      </c>
      <c r="C311" s="90" t="s">
        <v>9</v>
      </c>
      <c r="D311" s="90" t="s">
        <v>70</v>
      </c>
      <c r="E311" s="90" t="s">
        <v>47</v>
      </c>
      <c r="F311" s="29" t="s">
        <v>11</v>
      </c>
      <c r="G311" s="20">
        <f>H311+I311+J311+K311+L311+M311+N311</f>
        <v>180683</v>
      </c>
      <c r="H311" s="20">
        <v>15160</v>
      </c>
      <c r="I311" s="21">
        <f t="shared" ref="I311:N311" si="84">I312+I313+I314</f>
        <v>8318</v>
      </c>
      <c r="J311" s="21">
        <f>J313+J312</f>
        <v>62705</v>
      </c>
      <c r="K311" s="21">
        <f>K312+K313+K314</f>
        <v>0</v>
      </c>
      <c r="L311" s="21">
        <f>L312+L313+L314</f>
        <v>31500</v>
      </c>
      <c r="M311" s="21">
        <f t="shared" si="84"/>
        <v>31500</v>
      </c>
      <c r="N311" s="21">
        <f t="shared" si="84"/>
        <v>31500</v>
      </c>
      <c r="O311" s="28"/>
      <c r="P311" s="125" t="s">
        <v>84</v>
      </c>
      <c r="Q311" s="119" t="s">
        <v>18</v>
      </c>
      <c r="R311" s="138">
        <f>S311+T311+U311+V311+W311+X311+Y311</f>
        <v>14</v>
      </c>
      <c r="S311" s="138">
        <v>2</v>
      </c>
      <c r="T311" s="138">
        <v>2</v>
      </c>
      <c r="U311" s="138">
        <v>2</v>
      </c>
      <c r="V311" s="138">
        <v>2</v>
      </c>
      <c r="W311" s="138">
        <v>2</v>
      </c>
      <c r="X311" s="138">
        <v>2</v>
      </c>
      <c r="Y311" s="203">
        <v>2</v>
      </c>
      <c r="Z311" s="210"/>
    </row>
    <row r="312" spans="1:26" ht="37.5" x14ac:dyDescent="0.25">
      <c r="A312" s="85"/>
      <c r="B312" s="88"/>
      <c r="C312" s="91"/>
      <c r="D312" s="91"/>
      <c r="E312" s="91"/>
      <c r="F312" s="29" t="s">
        <v>26</v>
      </c>
      <c r="G312" s="20">
        <f>H312+I312+J312+K312+L312+M312+N312</f>
        <v>150380</v>
      </c>
      <c r="H312" s="20">
        <v>15160</v>
      </c>
      <c r="I312" s="21">
        <v>8318</v>
      </c>
      <c r="J312" s="21">
        <v>32402</v>
      </c>
      <c r="K312" s="21">
        <v>0</v>
      </c>
      <c r="L312" s="21">
        <v>31500</v>
      </c>
      <c r="M312" s="21">
        <v>31500</v>
      </c>
      <c r="N312" s="21">
        <v>31500</v>
      </c>
      <c r="O312" s="177"/>
      <c r="P312" s="126"/>
      <c r="Q312" s="120"/>
      <c r="R312" s="139"/>
      <c r="S312" s="139"/>
      <c r="T312" s="139"/>
      <c r="U312" s="139"/>
      <c r="V312" s="139"/>
      <c r="W312" s="139"/>
      <c r="X312" s="139"/>
      <c r="Y312" s="204"/>
      <c r="Z312" s="210"/>
    </row>
    <row r="313" spans="1:26" ht="37.5" x14ac:dyDescent="0.25">
      <c r="A313" s="85"/>
      <c r="B313" s="88"/>
      <c r="C313" s="91"/>
      <c r="D313" s="91"/>
      <c r="E313" s="91"/>
      <c r="F313" s="29" t="s">
        <v>27</v>
      </c>
      <c r="G313" s="20">
        <f>H313+I313+J313+K313+L313+M313+N313</f>
        <v>30303</v>
      </c>
      <c r="H313" s="20">
        <v>0</v>
      </c>
      <c r="I313" s="21">
        <v>0</v>
      </c>
      <c r="J313" s="21">
        <v>30303</v>
      </c>
      <c r="K313" s="21">
        <v>0</v>
      </c>
      <c r="L313" s="21">
        <v>0</v>
      </c>
      <c r="M313" s="21">
        <v>0</v>
      </c>
      <c r="N313" s="21">
        <v>0</v>
      </c>
      <c r="O313" s="177"/>
      <c r="P313" s="126"/>
      <c r="Q313" s="120"/>
      <c r="R313" s="139"/>
      <c r="S313" s="139"/>
      <c r="T313" s="139"/>
      <c r="U313" s="139"/>
      <c r="V313" s="139"/>
      <c r="W313" s="139"/>
      <c r="X313" s="139"/>
      <c r="Y313" s="204"/>
      <c r="Z313" s="210"/>
    </row>
    <row r="314" spans="1:26" ht="56.25" x14ac:dyDescent="0.25">
      <c r="A314" s="85"/>
      <c r="B314" s="88"/>
      <c r="C314" s="91"/>
      <c r="D314" s="91"/>
      <c r="E314" s="91"/>
      <c r="F314" s="34" t="s">
        <v>62</v>
      </c>
      <c r="G314" s="20">
        <f>H314+I314+J314+K314+L314+M314+N314</f>
        <v>0</v>
      </c>
      <c r="H314" s="20">
        <v>0</v>
      </c>
      <c r="I314" s="21">
        <v>0</v>
      </c>
      <c r="J314" s="21">
        <v>0</v>
      </c>
      <c r="K314" s="21">
        <v>0</v>
      </c>
      <c r="L314" s="21">
        <v>0</v>
      </c>
      <c r="M314" s="21">
        <v>0</v>
      </c>
      <c r="N314" s="21">
        <v>0</v>
      </c>
      <c r="O314" s="177"/>
      <c r="P314" s="126"/>
      <c r="Q314" s="120"/>
      <c r="R314" s="139"/>
      <c r="S314" s="139"/>
      <c r="T314" s="139"/>
      <c r="U314" s="139"/>
      <c r="V314" s="139"/>
      <c r="W314" s="139"/>
      <c r="X314" s="139"/>
      <c r="Y314" s="204"/>
      <c r="Z314" s="210"/>
    </row>
    <row r="315" spans="1:26" ht="37.5" x14ac:dyDescent="0.25">
      <c r="A315" s="85"/>
      <c r="B315" s="88"/>
      <c r="C315" s="91"/>
      <c r="D315" s="91"/>
      <c r="E315" s="91"/>
      <c r="F315" s="34" t="s">
        <v>143</v>
      </c>
      <c r="G315" s="20" t="s">
        <v>25</v>
      </c>
      <c r="H315" s="22" t="s">
        <v>25</v>
      </c>
      <c r="I315" s="21" t="s">
        <v>25</v>
      </c>
      <c r="J315" s="21" t="s">
        <v>25</v>
      </c>
      <c r="K315" s="21" t="s">
        <v>25</v>
      </c>
      <c r="L315" s="44" t="s">
        <v>25</v>
      </c>
      <c r="M315" s="44" t="s">
        <v>25</v>
      </c>
      <c r="N315" s="44" t="s">
        <v>25</v>
      </c>
      <c r="O315" s="179"/>
      <c r="P315" s="126"/>
      <c r="Q315" s="120"/>
      <c r="R315" s="139"/>
      <c r="S315" s="139"/>
      <c r="T315" s="139"/>
      <c r="U315" s="139"/>
      <c r="V315" s="139"/>
      <c r="W315" s="139"/>
      <c r="X315" s="139"/>
      <c r="Y315" s="204"/>
      <c r="Z315" s="210"/>
    </row>
    <row r="316" spans="1:26" ht="37.5" x14ac:dyDescent="0.25">
      <c r="A316" s="85"/>
      <c r="B316" s="88"/>
      <c r="C316" s="91"/>
      <c r="D316" s="91"/>
      <c r="E316" s="91"/>
      <c r="F316" s="34" t="s">
        <v>64</v>
      </c>
      <c r="G316" s="20" t="s">
        <v>25</v>
      </c>
      <c r="H316" s="22" t="s">
        <v>25</v>
      </c>
      <c r="I316" s="21" t="s">
        <v>25</v>
      </c>
      <c r="J316" s="21" t="s">
        <v>25</v>
      </c>
      <c r="K316" s="21" t="s">
        <v>25</v>
      </c>
      <c r="L316" s="21" t="s">
        <v>25</v>
      </c>
      <c r="M316" s="21" t="s">
        <v>25</v>
      </c>
      <c r="N316" s="44" t="s">
        <v>25</v>
      </c>
      <c r="O316" s="179"/>
      <c r="P316" s="126"/>
      <c r="Q316" s="120"/>
      <c r="R316" s="139"/>
      <c r="S316" s="139"/>
      <c r="T316" s="139"/>
      <c r="U316" s="139"/>
      <c r="V316" s="139"/>
      <c r="W316" s="139"/>
      <c r="X316" s="139"/>
      <c r="Y316" s="204"/>
      <c r="Z316" s="210"/>
    </row>
    <row r="317" spans="1:26" ht="56.25" x14ac:dyDescent="0.25">
      <c r="A317" s="85"/>
      <c r="B317" s="88"/>
      <c r="C317" s="91"/>
      <c r="D317" s="91"/>
      <c r="E317" s="91"/>
      <c r="F317" s="34" t="s">
        <v>63</v>
      </c>
      <c r="G317" s="20" t="s">
        <v>25</v>
      </c>
      <c r="H317" s="22" t="s">
        <v>25</v>
      </c>
      <c r="I317" s="21" t="s">
        <v>25</v>
      </c>
      <c r="J317" s="21" t="s">
        <v>25</v>
      </c>
      <c r="K317" s="21" t="s">
        <v>25</v>
      </c>
      <c r="L317" s="21" t="s">
        <v>25</v>
      </c>
      <c r="M317" s="21" t="s">
        <v>25</v>
      </c>
      <c r="N317" s="44" t="s">
        <v>25</v>
      </c>
      <c r="O317" s="179"/>
      <c r="P317" s="126"/>
      <c r="Q317" s="120"/>
      <c r="R317" s="139"/>
      <c r="S317" s="139"/>
      <c r="T317" s="139"/>
      <c r="U317" s="139"/>
      <c r="V317" s="139"/>
      <c r="W317" s="139"/>
      <c r="X317" s="139"/>
      <c r="Y317" s="204"/>
      <c r="Z317" s="210"/>
    </row>
    <row r="318" spans="1:26" ht="37.5" x14ac:dyDescent="0.25">
      <c r="A318" s="86"/>
      <c r="B318" s="89"/>
      <c r="C318" s="92"/>
      <c r="D318" s="92"/>
      <c r="E318" s="92"/>
      <c r="F318" s="34" t="s">
        <v>65</v>
      </c>
      <c r="G318" s="26" t="s">
        <v>25</v>
      </c>
      <c r="H318" s="27" t="s">
        <v>25</v>
      </c>
      <c r="I318" s="28" t="s">
        <v>25</v>
      </c>
      <c r="J318" s="28" t="s">
        <v>25</v>
      </c>
      <c r="K318" s="28" t="s">
        <v>25</v>
      </c>
      <c r="L318" s="28" t="s">
        <v>25</v>
      </c>
      <c r="M318" s="28" t="s">
        <v>25</v>
      </c>
      <c r="N318" s="69" t="s">
        <v>25</v>
      </c>
      <c r="O318" s="179"/>
      <c r="P318" s="127"/>
      <c r="Q318" s="121"/>
      <c r="R318" s="140"/>
      <c r="S318" s="140"/>
      <c r="T318" s="140"/>
      <c r="U318" s="140"/>
      <c r="V318" s="140"/>
      <c r="W318" s="140"/>
      <c r="X318" s="140"/>
      <c r="Y318" s="205"/>
      <c r="Z318" s="210"/>
    </row>
    <row r="319" spans="1:26" x14ac:dyDescent="0.25">
      <c r="A319" s="84" t="s">
        <v>28</v>
      </c>
      <c r="B319" s="87" t="s">
        <v>115</v>
      </c>
      <c r="C319" s="90" t="s">
        <v>9</v>
      </c>
      <c r="D319" s="90" t="s">
        <v>70</v>
      </c>
      <c r="E319" s="90" t="s">
        <v>47</v>
      </c>
      <c r="F319" s="29" t="s">
        <v>11</v>
      </c>
      <c r="G319" s="20">
        <f>H319+I319+J319+K319+L319+M319+N319</f>
        <v>5440</v>
      </c>
      <c r="H319" s="20">
        <f>H320</f>
        <v>5440</v>
      </c>
      <c r="I319" s="21">
        <v>0</v>
      </c>
      <c r="J319" s="21">
        <v>0</v>
      </c>
      <c r="K319" s="21">
        <v>0</v>
      </c>
      <c r="L319" s="21">
        <v>0</v>
      </c>
      <c r="M319" s="21">
        <v>0</v>
      </c>
      <c r="N319" s="21">
        <v>0</v>
      </c>
      <c r="O319" s="28"/>
      <c r="P319" s="125" t="s">
        <v>116</v>
      </c>
      <c r="Q319" s="119" t="s">
        <v>18</v>
      </c>
      <c r="R319" s="138">
        <v>1</v>
      </c>
      <c r="S319" s="138">
        <v>1</v>
      </c>
      <c r="T319" s="138">
        <v>0</v>
      </c>
      <c r="U319" s="138">
        <v>0</v>
      </c>
      <c r="V319" s="138">
        <v>0</v>
      </c>
      <c r="W319" s="138">
        <v>0</v>
      </c>
      <c r="X319" s="138">
        <v>0</v>
      </c>
      <c r="Y319" s="203">
        <v>0</v>
      </c>
      <c r="Z319" s="210"/>
    </row>
    <row r="320" spans="1:26" ht="37.5" x14ac:dyDescent="0.25">
      <c r="A320" s="85"/>
      <c r="B320" s="88"/>
      <c r="C320" s="91"/>
      <c r="D320" s="91"/>
      <c r="E320" s="91"/>
      <c r="F320" s="29" t="s">
        <v>26</v>
      </c>
      <c r="G320" s="20">
        <f>H320+I320+J320+K320+L320+M320+N320</f>
        <v>5440</v>
      </c>
      <c r="H320" s="20">
        <v>5440</v>
      </c>
      <c r="I320" s="21">
        <v>0</v>
      </c>
      <c r="J320" s="21">
        <v>0</v>
      </c>
      <c r="K320" s="21">
        <v>0</v>
      </c>
      <c r="L320" s="21">
        <v>0</v>
      </c>
      <c r="M320" s="21">
        <v>0</v>
      </c>
      <c r="N320" s="21">
        <v>0</v>
      </c>
      <c r="O320" s="177"/>
      <c r="P320" s="126"/>
      <c r="Q320" s="120"/>
      <c r="R320" s="139"/>
      <c r="S320" s="139"/>
      <c r="T320" s="139"/>
      <c r="U320" s="139"/>
      <c r="V320" s="139"/>
      <c r="W320" s="139"/>
      <c r="X320" s="139"/>
      <c r="Y320" s="204"/>
      <c r="Z320" s="210"/>
    </row>
    <row r="321" spans="1:26" ht="37.5" x14ac:dyDescent="0.25">
      <c r="A321" s="85"/>
      <c r="B321" s="88"/>
      <c r="C321" s="91"/>
      <c r="D321" s="91"/>
      <c r="E321" s="91"/>
      <c r="F321" s="29" t="s">
        <v>27</v>
      </c>
      <c r="G321" s="20">
        <f>H321+I321+J321+K321+L321+M321+N321</f>
        <v>0</v>
      </c>
      <c r="H321" s="20">
        <v>0</v>
      </c>
      <c r="I321" s="21">
        <v>0</v>
      </c>
      <c r="J321" s="21">
        <v>0</v>
      </c>
      <c r="K321" s="21">
        <v>0</v>
      </c>
      <c r="L321" s="21">
        <v>0</v>
      </c>
      <c r="M321" s="21">
        <v>0</v>
      </c>
      <c r="N321" s="21">
        <v>0</v>
      </c>
      <c r="O321" s="177"/>
      <c r="P321" s="126"/>
      <c r="Q321" s="120"/>
      <c r="R321" s="139"/>
      <c r="S321" s="139"/>
      <c r="T321" s="139"/>
      <c r="U321" s="139"/>
      <c r="V321" s="139"/>
      <c r="W321" s="139"/>
      <c r="X321" s="139"/>
      <c r="Y321" s="204"/>
      <c r="Z321" s="210"/>
    </row>
    <row r="322" spans="1:26" ht="56.25" x14ac:dyDescent="0.25">
      <c r="A322" s="85"/>
      <c r="B322" s="88"/>
      <c r="C322" s="91"/>
      <c r="D322" s="91"/>
      <c r="E322" s="91"/>
      <c r="F322" s="34" t="s">
        <v>62</v>
      </c>
      <c r="G322" s="20">
        <f>H322+I322+J322+K322+L322+M322+N322</f>
        <v>0</v>
      </c>
      <c r="H322" s="20">
        <v>0</v>
      </c>
      <c r="I322" s="21">
        <v>0</v>
      </c>
      <c r="J322" s="21">
        <v>0</v>
      </c>
      <c r="K322" s="21">
        <v>0</v>
      </c>
      <c r="L322" s="21">
        <v>0</v>
      </c>
      <c r="M322" s="21">
        <v>0</v>
      </c>
      <c r="N322" s="21">
        <v>0</v>
      </c>
      <c r="O322" s="177"/>
      <c r="P322" s="126"/>
      <c r="Q322" s="120"/>
      <c r="R322" s="139"/>
      <c r="S322" s="139"/>
      <c r="T322" s="139"/>
      <c r="U322" s="139"/>
      <c r="V322" s="139"/>
      <c r="W322" s="139"/>
      <c r="X322" s="139"/>
      <c r="Y322" s="204"/>
      <c r="Z322" s="210"/>
    </row>
    <row r="323" spans="1:26" ht="37.5" x14ac:dyDescent="0.25">
      <c r="A323" s="85"/>
      <c r="B323" s="88"/>
      <c r="C323" s="91"/>
      <c r="D323" s="91"/>
      <c r="E323" s="91"/>
      <c r="F323" s="34" t="s">
        <v>143</v>
      </c>
      <c r="G323" s="20" t="s">
        <v>25</v>
      </c>
      <c r="H323" s="22" t="s">
        <v>25</v>
      </c>
      <c r="I323" s="21" t="s">
        <v>25</v>
      </c>
      <c r="J323" s="21" t="s">
        <v>25</v>
      </c>
      <c r="K323" s="21" t="s">
        <v>25</v>
      </c>
      <c r="L323" s="44" t="s">
        <v>25</v>
      </c>
      <c r="M323" s="44" t="s">
        <v>25</v>
      </c>
      <c r="N323" s="44" t="s">
        <v>25</v>
      </c>
      <c r="O323" s="179"/>
      <c r="P323" s="126"/>
      <c r="Q323" s="120"/>
      <c r="R323" s="139"/>
      <c r="S323" s="139"/>
      <c r="T323" s="139"/>
      <c r="U323" s="139"/>
      <c r="V323" s="139"/>
      <c r="W323" s="139"/>
      <c r="X323" s="139"/>
      <c r="Y323" s="204"/>
      <c r="Z323" s="210"/>
    </row>
    <row r="324" spans="1:26" ht="37.5" x14ac:dyDescent="0.25">
      <c r="A324" s="85"/>
      <c r="B324" s="88"/>
      <c r="C324" s="91"/>
      <c r="D324" s="91"/>
      <c r="E324" s="91"/>
      <c r="F324" s="34" t="s">
        <v>64</v>
      </c>
      <c r="G324" s="20" t="s">
        <v>25</v>
      </c>
      <c r="H324" s="22" t="s">
        <v>25</v>
      </c>
      <c r="I324" s="21" t="s">
        <v>25</v>
      </c>
      <c r="J324" s="21" t="s">
        <v>25</v>
      </c>
      <c r="K324" s="21" t="s">
        <v>25</v>
      </c>
      <c r="L324" s="21" t="s">
        <v>25</v>
      </c>
      <c r="M324" s="21" t="s">
        <v>25</v>
      </c>
      <c r="N324" s="44" t="s">
        <v>25</v>
      </c>
      <c r="O324" s="179"/>
      <c r="P324" s="126"/>
      <c r="Q324" s="120"/>
      <c r="R324" s="139"/>
      <c r="S324" s="139"/>
      <c r="T324" s="139"/>
      <c r="U324" s="139"/>
      <c r="V324" s="139"/>
      <c r="W324" s="139"/>
      <c r="X324" s="139"/>
      <c r="Y324" s="204"/>
      <c r="Z324" s="210"/>
    </row>
    <row r="325" spans="1:26" ht="56.25" x14ac:dyDescent="0.25">
      <c r="A325" s="85"/>
      <c r="B325" s="88"/>
      <c r="C325" s="91"/>
      <c r="D325" s="91"/>
      <c r="E325" s="91"/>
      <c r="F325" s="34" t="s">
        <v>63</v>
      </c>
      <c r="G325" s="20" t="s">
        <v>25</v>
      </c>
      <c r="H325" s="22" t="s">
        <v>25</v>
      </c>
      <c r="I325" s="21" t="s">
        <v>25</v>
      </c>
      <c r="J325" s="21" t="s">
        <v>25</v>
      </c>
      <c r="K325" s="21" t="s">
        <v>25</v>
      </c>
      <c r="L325" s="21" t="s">
        <v>25</v>
      </c>
      <c r="M325" s="21" t="s">
        <v>25</v>
      </c>
      <c r="N325" s="44" t="s">
        <v>25</v>
      </c>
      <c r="O325" s="179"/>
      <c r="P325" s="126"/>
      <c r="Q325" s="120"/>
      <c r="R325" s="139"/>
      <c r="S325" s="139"/>
      <c r="T325" s="139"/>
      <c r="U325" s="139"/>
      <c r="V325" s="139"/>
      <c r="W325" s="139"/>
      <c r="X325" s="139"/>
      <c r="Y325" s="204"/>
      <c r="Z325" s="210"/>
    </row>
    <row r="326" spans="1:26" ht="37.5" x14ac:dyDescent="0.25">
      <c r="A326" s="86"/>
      <c r="B326" s="89"/>
      <c r="C326" s="92"/>
      <c r="D326" s="92"/>
      <c r="E326" s="92"/>
      <c r="F326" s="34" t="s">
        <v>65</v>
      </c>
      <c r="G326" s="26" t="s">
        <v>25</v>
      </c>
      <c r="H326" s="27" t="s">
        <v>25</v>
      </c>
      <c r="I326" s="28" t="s">
        <v>25</v>
      </c>
      <c r="J326" s="28" t="s">
        <v>25</v>
      </c>
      <c r="K326" s="28" t="s">
        <v>25</v>
      </c>
      <c r="L326" s="28" t="s">
        <v>25</v>
      </c>
      <c r="M326" s="28" t="s">
        <v>25</v>
      </c>
      <c r="N326" s="69" t="s">
        <v>25</v>
      </c>
      <c r="O326" s="179"/>
      <c r="P326" s="127"/>
      <c r="Q326" s="121"/>
      <c r="R326" s="140"/>
      <c r="S326" s="140"/>
      <c r="T326" s="140"/>
      <c r="U326" s="140"/>
      <c r="V326" s="140"/>
      <c r="W326" s="140"/>
      <c r="X326" s="140"/>
      <c r="Y326" s="205"/>
      <c r="Z326" s="210"/>
    </row>
    <row r="327" spans="1:26" ht="20.25" customHeight="1" x14ac:dyDescent="0.25">
      <c r="A327" s="84" t="s">
        <v>13</v>
      </c>
      <c r="B327" s="87" t="s">
        <v>75</v>
      </c>
      <c r="C327" s="90" t="s">
        <v>9</v>
      </c>
      <c r="D327" s="90" t="s">
        <v>70</v>
      </c>
      <c r="E327" s="90" t="s">
        <v>47</v>
      </c>
      <c r="F327" s="29" t="s">
        <v>11</v>
      </c>
      <c r="G327" s="54">
        <f>H327+I327+J327+K327+L327+M327+N327</f>
        <v>375680393.72000003</v>
      </c>
      <c r="H327" s="54">
        <f t="shared" ref="H327:N327" si="85">H328+H329+H330</f>
        <v>67301193.719999999</v>
      </c>
      <c r="I327" s="55">
        <f>I328+I329+I330</f>
        <v>47274158</v>
      </c>
      <c r="J327" s="55">
        <f t="shared" si="85"/>
        <v>49229674</v>
      </c>
      <c r="K327" s="55">
        <f t="shared" si="85"/>
        <v>53890356</v>
      </c>
      <c r="L327" s="55">
        <f>L328+L329+L330</f>
        <v>60763466</v>
      </c>
      <c r="M327" s="55">
        <f t="shared" si="85"/>
        <v>48610773</v>
      </c>
      <c r="N327" s="55">
        <f t="shared" si="85"/>
        <v>48610773</v>
      </c>
      <c r="O327" s="186"/>
      <c r="P327" s="119" t="s">
        <v>25</v>
      </c>
      <c r="Q327" s="119" t="s">
        <v>25</v>
      </c>
      <c r="R327" s="119" t="s">
        <v>25</v>
      </c>
      <c r="S327" s="119" t="s">
        <v>25</v>
      </c>
      <c r="T327" s="119" t="s">
        <v>25</v>
      </c>
      <c r="U327" s="119" t="s">
        <v>25</v>
      </c>
      <c r="V327" s="119" t="s">
        <v>25</v>
      </c>
      <c r="W327" s="119" t="s">
        <v>25</v>
      </c>
      <c r="X327" s="119" t="s">
        <v>25</v>
      </c>
      <c r="Y327" s="133" t="s">
        <v>25</v>
      </c>
      <c r="Z327" s="20"/>
    </row>
    <row r="328" spans="1:26" ht="37.5" x14ac:dyDescent="0.25">
      <c r="A328" s="85"/>
      <c r="B328" s="88"/>
      <c r="C328" s="91"/>
      <c r="D328" s="91"/>
      <c r="E328" s="91"/>
      <c r="F328" s="29" t="s">
        <v>26</v>
      </c>
      <c r="G328" s="54">
        <f>H328+I328+J328+K328+L328+M328+N328</f>
        <v>22141654.719999999</v>
      </c>
      <c r="H328" s="54">
        <f t="shared" ref="H328:N328" si="86">H336</f>
        <v>22141654.719999999</v>
      </c>
      <c r="I328" s="55">
        <f t="shared" si="86"/>
        <v>0</v>
      </c>
      <c r="J328" s="55">
        <f t="shared" si="86"/>
        <v>0</v>
      </c>
      <c r="K328" s="55">
        <f t="shared" si="86"/>
        <v>0</v>
      </c>
      <c r="L328" s="55">
        <v>0</v>
      </c>
      <c r="M328" s="55">
        <f t="shared" si="86"/>
        <v>0</v>
      </c>
      <c r="N328" s="55">
        <f t="shared" si="86"/>
        <v>0</v>
      </c>
      <c r="O328" s="187"/>
      <c r="P328" s="120"/>
      <c r="Q328" s="120"/>
      <c r="R328" s="120"/>
      <c r="S328" s="120"/>
      <c r="T328" s="120"/>
      <c r="U328" s="120"/>
      <c r="V328" s="120"/>
      <c r="W328" s="120"/>
      <c r="X328" s="120"/>
      <c r="Y328" s="134"/>
      <c r="Z328" s="20"/>
    </row>
    <row r="329" spans="1:26" ht="37.5" x14ac:dyDescent="0.25">
      <c r="A329" s="85"/>
      <c r="B329" s="88"/>
      <c r="C329" s="91"/>
      <c r="D329" s="91"/>
      <c r="E329" s="91"/>
      <c r="F329" s="19" t="s">
        <v>27</v>
      </c>
      <c r="G329" s="54">
        <f>H329+I329+J329+K329+L329+M329+N329</f>
        <v>353538739</v>
      </c>
      <c r="H329" s="54">
        <f t="shared" ref="H329:N329" si="87">H337</f>
        <v>45159539</v>
      </c>
      <c r="I329" s="55">
        <v>47274158</v>
      </c>
      <c r="J329" s="55">
        <f t="shared" si="87"/>
        <v>49229674</v>
      </c>
      <c r="K329" s="55">
        <f t="shared" si="87"/>
        <v>53890356</v>
      </c>
      <c r="L329" s="55">
        <f>L337</f>
        <v>60763466</v>
      </c>
      <c r="M329" s="55">
        <f t="shared" si="87"/>
        <v>48610773</v>
      </c>
      <c r="N329" s="55">
        <f t="shared" si="87"/>
        <v>48610773</v>
      </c>
      <c r="O329" s="187"/>
      <c r="P329" s="120"/>
      <c r="Q329" s="120"/>
      <c r="R329" s="120"/>
      <c r="S329" s="120"/>
      <c r="T329" s="120"/>
      <c r="U329" s="120"/>
      <c r="V329" s="120"/>
      <c r="W329" s="120"/>
      <c r="X329" s="120"/>
      <c r="Y329" s="134"/>
      <c r="Z329" s="20"/>
    </row>
    <row r="330" spans="1:26" ht="56.25" x14ac:dyDescent="0.25">
      <c r="A330" s="85"/>
      <c r="B330" s="88"/>
      <c r="C330" s="91"/>
      <c r="D330" s="91"/>
      <c r="E330" s="91"/>
      <c r="F330" s="34" t="s">
        <v>62</v>
      </c>
      <c r="G330" s="54">
        <f>H330+I330+J330+K330+L330+M330+N330</f>
        <v>0</v>
      </c>
      <c r="H330" s="54">
        <f t="shared" ref="H330:N330" si="88">H338</f>
        <v>0</v>
      </c>
      <c r="I330" s="55">
        <f t="shared" si="88"/>
        <v>0</v>
      </c>
      <c r="J330" s="55">
        <f t="shared" si="88"/>
        <v>0</v>
      </c>
      <c r="K330" s="55">
        <f t="shared" si="88"/>
        <v>0</v>
      </c>
      <c r="L330" s="55">
        <f t="shared" si="88"/>
        <v>0</v>
      </c>
      <c r="M330" s="55">
        <f t="shared" si="88"/>
        <v>0</v>
      </c>
      <c r="N330" s="55">
        <f t="shared" si="88"/>
        <v>0</v>
      </c>
      <c r="O330" s="187"/>
      <c r="P330" s="120"/>
      <c r="Q330" s="120"/>
      <c r="R330" s="120"/>
      <c r="S330" s="120"/>
      <c r="T330" s="120"/>
      <c r="U330" s="120"/>
      <c r="V330" s="120"/>
      <c r="W330" s="120"/>
      <c r="X330" s="120"/>
      <c r="Y330" s="134"/>
      <c r="Z330" s="20"/>
    </row>
    <row r="331" spans="1:26" ht="37.5" x14ac:dyDescent="0.25">
      <c r="A331" s="85"/>
      <c r="B331" s="88"/>
      <c r="C331" s="91"/>
      <c r="D331" s="91"/>
      <c r="E331" s="91"/>
      <c r="F331" s="34" t="s">
        <v>143</v>
      </c>
      <c r="G331" s="20" t="s">
        <v>25</v>
      </c>
      <c r="H331" s="22" t="s">
        <v>25</v>
      </c>
      <c r="I331" s="21" t="s">
        <v>25</v>
      </c>
      <c r="J331" s="21" t="s">
        <v>25</v>
      </c>
      <c r="K331" s="21" t="s">
        <v>25</v>
      </c>
      <c r="L331" s="21" t="s">
        <v>25</v>
      </c>
      <c r="M331" s="21" t="s">
        <v>25</v>
      </c>
      <c r="N331" s="44" t="s">
        <v>25</v>
      </c>
      <c r="O331" s="179"/>
      <c r="P331" s="120"/>
      <c r="Q331" s="120"/>
      <c r="R331" s="120"/>
      <c r="S331" s="120"/>
      <c r="T331" s="120"/>
      <c r="U331" s="120"/>
      <c r="V331" s="120"/>
      <c r="W331" s="120"/>
      <c r="X331" s="120"/>
      <c r="Y331" s="134"/>
      <c r="Z331" s="20"/>
    </row>
    <row r="332" spans="1:26" ht="37.5" x14ac:dyDescent="0.25">
      <c r="A332" s="85"/>
      <c r="B332" s="88"/>
      <c r="C332" s="91"/>
      <c r="D332" s="91"/>
      <c r="E332" s="91"/>
      <c r="F332" s="34" t="s">
        <v>64</v>
      </c>
      <c r="G332" s="20" t="s">
        <v>25</v>
      </c>
      <c r="H332" s="22" t="s">
        <v>25</v>
      </c>
      <c r="I332" s="21" t="s">
        <v>25</v>
      </c>
      <c r="J332" s="21" t="s">
        <v>25</v>
      </c>
      <c r="K332" s="21" t="s">
        <v>25</v>
      </c>
      <c r="L332" s="21" t="s">
        <v>25</v>
      </c>
      <c r="M332" s="21" t="s">
        <v>25</v>
      </c>
      <c r="N332" s="44" t="s">
        <v>25</v>
      </c>
      <c r="O332" s="179"/>
      <c r="P332" s="120"/>
      <c r="Q332" s="120"/>
      <c r="R332" s="120"/>
      <c r="S332" s="120"/>
      <c r="T332" s="120"/>
      <c r="U332" s="120"/>
      <c r="V332" s="120"/>
      <c r="W332" s="120"/>
      <c r="X332" s="120"/>
      <c r="Y332" s="134"/>
      <c r="Z332" s="20"/>
    </row>
    <row r="333" spans="1:26" ht="56.25" x14ac:dyDescent="0.25">
      <c r="A333" s="85"/>
      <c r="B333" s="88"/>
      <c r="C333" s="91"/>
      <c r="D333" s="91"/>
      <c r="E333" s="91"/>
      <c r="F333" s="34" t="s">
        <v>63</v>
      </c>
      <c r="G333" s="20" t="s">
        <v>25</v>
      </c>
      <c r="H333" s="22" t="s">
        <v>25</v>
      </c>
      <c r="I333" s="21" t="s">
        <v>25</v>
      </c>
      <c r="J333" s="21" t="s">
        <v>25</v>
      </c>
      <c r="K333" s="21" t="s">
        <v>25</v>
      </c>
      <c r="L333" s="21" t="s">
        <v>25</v>
      </c>
      <c r="M333" s="21" t="s">
        <v>25</v>
      </c>
      <c r="N333" s="44" t="s">
        <v>25</v>
      </c>
      <c r="O333" s="179"/>
      <c r="P333" s="120"/>
      <c r="Q333" s="120"/>
      <c r="R333" s="120"/>
      <c r="S333" s="120"/>
      <c r="T333" s="120"/>
      <c r="U333" s="120"/>
      <c r="V333" s="120"/>
      <c r="W333" s="120"/>
      <c r="X333" s="120"/>
      <c r="Y333" s="134"/>
      <c r="Z333" s="20"/>
    </row>
    <row r="334" spans="1:26" ht="37.5" x14ac:dyDescent="0.25">
      <c r="A334" s="86"/>
      <c r="B334" s="89"/>
      <c r="C334" s="92"/>
      <c r="D334" s="92"/>
      <c r="E334" s="92"/>
      <c r="F334" s="34" t="s">
        <v>65</v>
      </c>
      <c r="G334" s="26" t="s">
        <v>25</v>
      </c>
      <c r="H334" s="27" t="s">
        <v>25</v>
      </c>
      <c r="I334" s="28" t="s">
        <v>25</v>
      </c>
      <c r="J334" s="28" t="s">
        <v>25</v>
      </c>
      <c r="K334" s="28" t="s">
        <v>25</v>
      </c>
      <c r="L334" s="28" t="s">
        <v>25</v>
      </c>
      <c r="M334" s="28" t="s">
        <v>25</v>
      </c>
      <c r="N334" s="69" t="s">
        <v>25</v>
      </c>
      <c r="O334" s="179"/>
      <c r="P334" s="121"/>
      <c r="Q334" s="121"/>
      <c r="R334" s="121"/>
      <c r="S334" s="121"/>
      <c r="T334" s="121"/>
      <c r="U334" s="121"/>
      <c r="V334" s="121"/>
      <c r="W334" s="121"/>
      <c r="X334" s="121"/>
      <c r="Y334" s="135"/>
      <c r="Z334" s="20"/>
    </row>
    <row r="335" spans="1:26" ht="65.25" customHeight="1" x14ac:dyDescent="0.25">
      <c r="A335" s="84" t="s">
        <v>14</v>
      </c>
      <c r="B335" s="87" t="s">
        <v>76</v>
      </c>
      <c r="C335" s="90" t="s">
        <v>9</v>
      </c>
      <c r="D335" s="90" t="s">
        <v>70</v>
      </c>
      <c r="E335" s="90" t="s">
        <v>47</v>
      </c>
      <c r="F335" s="29" t="s">
        <v>11</v>
      </c>
      <c r="G335" s="54">
        <f>H335+I335+J335+K335+L335+M335+N335</f>
        <v>375680393.72000003</v>
      </c>
      <c r="H335" s="54">
        <v>67301193.719999999</v>
      </c>
      <c r="I335" s="55">
        <f t="shared" ref="I335:N335" si="89">I336+I337+I338</f>
        <v>47274158</v>
      </c>
      <c r="J335" s="55">
        <f t="shared" si="89"/>
        <v>49229674</v>
      </c>
      <c r="K335" s="55">
        <f t="shared" si="89"/>
        <v>53890356</v>
      </c>
      <c r="L335" s="55">
        <f t="shared" si="89"/>
        <v>60763466</v>
      </c>
      <c r="M335" s="55">
        <f t="shared" si="89"/>
        <v>48610773</v>
      </c>
      <c r="N335" s="55">
        <f t="shared" si="89"/>
        <v>48610773</v>
      </c>
      <c r="O335" s="186"/>
      <c r="P335" s="119" t="s">
        <v>25</v>
      </c>
      <c r="Q335" s="119" t="s">
        <v>25</v>
      </c>
      <c r="R335" s="119" t="s">
        <v>25</v>
      </c>
      <c r="S335" s="119" t="s">
        <v>25</v>
      </c>
      <c r="T335" s="119" t="s">
        <v>25</v>
      </c>
      <c r="U335" s="119" t="s">
        <v>25</v>
      </c>
      <c r="V335" s="119" t="s">
        <v>25</v>
      </c>
      <c r="W335" s="119" t="s">
        <v>25</v>
      </c>
      <c r="X335" s="119" t="s">
        <v>25</v>
      </c>
      <c r="Y335" s="133" t="s">
        <v>25</v>
      </c>
      <c r="Z335" s="20"/>
    </row>
    <row r="336" spans="1:26" ht="93" customHeight="1" x14ac:dyDescent="0.25">
      <c r="A336" s="85"/>
      <c r="B336" s="88"/>
      <c r="C336" s="91"/>
      <c r="D336" s="91"/>
      <c r="E336" s="91"/>
      <c r="F336" s="29" t="s">
        <v>26</v>
      </c>
      <c r="G336" s="54">
        <f>H336+I336+J336+K336+L336+M336+N336</f>
        <v>22141654.719999999</v>
      </c>
      <c r="H336" s="54">
        <f t="shared" ref="H336:N336" si="90">H344+H352</f>
        <v>22141654.719999999</v>
      </c>
      <c r="I336" s="55">
        <f t="shared" si="90"/>
        <v>0</v>
      </c>
      <c r="J336" s="55">
        <f t="shared" si="90"/>
        <v>0</v>
      </c>
      <c r="K336" s="55">
        <f t="shared" si="90"/>
        <v>0</v>
      </c>
      <c r="L336" s="55">
        <f t="shared" si="90"/>
        <v>0</v>
      </c>
      <c r="M336" s="55">
        <f t="shared" si="90"/>
        <v>0</v>
      </c>
      <c r="N336" s="55">
        <f t="shared" si="90"/>
        <v>0</v>
      </c>
      <c r="O336" s="187"/>
      <c r="P336" s="120"/>
      <c r="Q336" s="120"/>
      <c r="R336" s="120"/>
      <c r="S336" s="120"/>
      <c r="T336" s="120"/>
      <c r="U336" s="120"/>
      <c r="V336" s="120"/>
      <c r="W336" s="120"/>
      <c r="X336" s="120"/>
      <c r="Y336" s="134"/>
      <c r="Z336" s="20"/>
    </row>
    <row r="337" spans="1:26" ht="87" customHeight="1" x14ac:dyDescent="0.25">
      <c r="A337" s="85"/>
      <c r="B337" s="88"/>
      <c r="C337" s="91"/>
      <c r="D337" s="91"/>
      <c r="E337" s="91"/>
      <c r="F337" s="29" t="s">
        <v>27</v>
      </c>
      <c r="G337" s="54">
        <f>H337+I337+J337+K337+L337+M337+N337</f>
        <v>353538739</v>
      </c>
      <c r="H337" s="54">
        <f t="shared" ref="H337:N337" si="91">H345+H353</f>
        <v>45159539</v>
      </c>
      <c r="I337" s="55">
        <v>47274158</v>
      </c>
      <c r="J337" s="55">
        <f t="shared" si="91"/>
        <v>49229674</v>
      </c>
      <c r="K337" s="55">
        <f t="shared" si="91"/>
        <v>53890356</v>
      </c>
      <c r="L337" s="55">
        <f>L345</f>
        <v>60763466</v>
      </c>
      <c r="M337" s="55">
        <f t="shared" si="91"/>
        <v>48610773</v>
      </c>
      <c r="N337" s="55">
        <f t="shared" si="91"/>
        <v>48610773</v>
      </c>
      <c r="O337" s="187"/>
      <c r="P337" s="120"/>
      <c r="Q337" s="120"/>
      <c r="R337" s="120"/>
      <c r="S337" s="120"/>
      <c r="T337" s="120"/>
      <c r="U337" s="120"/>
      <c r="V337" s="120"/>
      <c r="W337" s="120"/>
      <c r="X337" s="120"/>
      <c r="Y337" s="134"/>
      <c r="Z337" s="20"/>
    </row>
    <row r="338" spans="1:26" ht="20.25" customHeight="1" x14ac:dyDescent="0.25">
      <c r="A338" s="85"/>
      <c r="B338" s="88"/>
      <c r="C338" s="91"/>
      <c r="D338" s="91"/>
      <c r="E338" s="91"/>
      <c r="F338" s="34" t="s">
        <v>62</v>
      </c>
      <c r="G338" s="54">
        <f>H338+I338+J338+K338+L338+M338+N338</f>
        <v>0</v>
      </c>
      <c r="H338" s="54">
        <f t="shared" ref="H338:N338" si="92">H346+H354</f>
        <v>0</v>
      </c>
      <c r="I338" s="55">
        <f t="shared" si="92"/>
        <v>0</v>
      </c>
      <c r="J338" s="55">
        <f t="shared" si="92"/>
        <v>0</v>
      </c>
      <c r="K338" s="55">
        <f t="shared" si="92"/>
        <v>0</v>
      </c>
      <c r="L338" s="55">
        <f t="shared" si="92"/>
        <v>0</v>
      </c>
      <c r="M338" s="55">
        <f t="shared" si="92"/>
        <v>0</v>
      </c>
      <c r="N338" s="55">
        <f t="shared" si="92"/>
        <v>0</v>
      </c>
      <c r="O338" s="187"/>
      <c r="P338" s="120"/>
      <c r="Q338" s="120"/>
      <c r="R338" s="120"/>
      <c r="S338" s="120"/>
      <c r="T338" s="120"/>
      <c r="U338" s="120"/>
      <c r="V338" s="120"/>
      <c r="W338" s="120"/>
      <c r="X338" s="120"/>
      <c r="Y338" s="134"/>
      <c r="Z338" s="20"/>
    </row>
    <row r="339" spans="1:26" ht="37.5" x14ac:dyDescent="0.25">
      <c r="A339" s="85"/>
      <c r="B339" s="88"/>
      <c r="C339" s="91"/>
      <c r="D339" s="91"/>
      <c r="E339" s="91"/>
      <c r="F339" s="34" t="s">
        <v>143</v>
      </c>
      <c r="G339" s="20" t="s">
        <v>25</v>
      </c>
      <c r="H339" s="22" t="s">
        <v>25</v>
      </c>
      <c r="I339" s="21" t="s">
        <v>25</v>
      </c>
      <c r="J339" s="21" t="s">
        <v>25</v>
      </c>
      <c r="K339" s="21" t="s">
        <v>25</v>
      </c>
      <c r="L339" s="21" t="s">
        <v>25</v>
      </c>
      <c r="M339" s="21" t="s">
        <v>25</v>
      </c>
      <c r="N339" s="44" t="s">
        <v>25</v>
      </c>
      <c r="O339" s="179"/>
      <c r="P339" s="120"/>
      <c r="Q339" s="120"/>
      <c r="R339" s="120"/>
      <c r="S339" s="120"/>
      <c r="T339" s="120"/>
      <c r="U339" s="120"/>
      <c r="V339" s="120"/>
      <c r="W339" s="120"/>
      <c r="X339" s="120"/>
      <c r="Y339" s="134"/>
      <c r="Z339" s="20"/>
    </row>
    <row r="340" spans="1:26" ht="37.5" x14ac:dyDescent="0.25">
      <c r="A340" s="85"/>
      <c r="B340" s="88"/>
      <c r="C340" s="91"/>
      <c r="D340" s="91"/>
      <c r="E340" s="91"/>
      <c r="F340" s="34" t="s">
        <v>64</v>
      </c>
      <c r="G340" s="20" t="s">
        <v>25</v>
      </c>
      <c r="H340" s="22" t="s">
        <v>25</v>
      </c>
      <c r="I340" s="21" t="s">
        <v>25</v>
      </c>
      <c r="J340" s="21" t="s">
        <v>25</v>
      </c>
      <c r="K340" s="21" t="s">
        <v>25</v>
      </c>
      <c r="L340" s="21" t="s">
        <v>25</v>
      </c>
      <c r="M340" s="21" t="s">
        <v>25</v>
      </c>
      <c r="N340" s="44" t="s">
        <v>25</v>
      </c>
      <c r="O340" s="179"/>
      <c r="P340" s="120"/>
      <c r="Q340" s="120"/>
      <c r="R340" s="120"/>
      <c r="S340" s="120"/>
      <c r="T340" s="120"/>
      <c r="U340" s="120"/>
      <c r="V340" s="120"/>
      <c r="W340" s="120"/>
      <c r="X340" s="120"/>
      <c r="Y340" s="134"/>
      <c r="Z340" s="20"/>
    </row>
    <row r="341" spans="1:26" ht="56.25" x14ac:dyDescent="0.25">
      <c r="A341" s="85"/>
      <c r="B341" s="88"/>
      <c r="C341" s="91"/>
      <c r="D341" s="91"/>
      <c r="E341" s="91"/>
      <c r="F341" s="34" t="s">
        <v>63</v>
      </c>
      <c r="G341" s="20" t="s">
        <v>25</v>
      </c>
      <c r="H341" s="22" t="s">
        <v>25</v>
      </c>
      <c r="I341" s="21" t="s">
        <v>25</v>
      </c>
      <c r="J341" s="21" t="s">
        <v>25</v>
      </c>
      <c r="K341" s="21" t="s">
        <v>25</v>
      </c>
      <c r="L341" s="21" t="s">
        <v>25</v>
      </c>
      <c r="M341" s="21" t="s">
        <v>25</v>
      </c>
      <c r="N341" s="44" t="s">
        <v>25</v>
      </c>
      <c r="O341" s="179"/>
      <c r="P341" s="120"/>
      <c r="Q341" s="120"/>
      <c r="R341" s="120"/>
      <c r="S341" s="120"/>
      <c r="T341" s="120"/>
      <c r="U341" s="120"/>
      <c r="V341" s="120"/>
      <c r="W341" s="120"/>
      <c r="X341" s="120"/>
      <c r="Y341" s="134"/>
      <c r="Z341" s="20"/>
    </row>
    <row r="342" spans="1:26" ht="37.5" x14ac:dyDescent="0.25">
      <c r="A342" s="86"/>
      <c r="B342" s="89"/>
      <c r="C342" s="92"/>
      <c r="D342" s="92"/>
      <c r="E342" s="92"/>
      <c r="F342" s="42" t="s">
        <v>65</v>
      </c>
      <c r="G342" s="26" t="s">
        <v>25</v>
      </c>
      <c r="H342" s="27" t="s">
        <v>25</v>
      </c>
      <c r="I342" s="28" t="s">
        <v>25</v>
      </c>
      <c r="J342" s="28" t="s">
        <v>25</v>
      </c>
      <c r="K342" s="28" t="s">
        <v>25</v>
      </c>
      <c r="L342" s="28" t="s">
        <v>25</v>
      </c>
      <c r="M342" s="28" t="s">
        <v>25</v>
      </c>
      <c r="N342" s="69" t="s">
        <v>25</v>
      </c>
      <c r="O342" s="179"/>
      <c r="P342" s="121"/>
      <c r="Q342" s="121"/>
      <c r="R342" s="121"/>
      <c r="S342" s="121"/>
      <c r="T342" s="121"/>
      <c r="U342" s="121"/>
      <c r="V342" s="121"/>
      <c r="W342" s="121"/>
      <c r="X342" s="121"/>
      <c r="Y342" s="135"/>
      <c r="Z342" s="20"/>
    </row>
    <row r="343" spans="1:26" x14ac:dyDescent="0.25">
      <c r="A343" s="84" t="s">
        <v>19</v>
      </c>
      <c r="B343" s="87" t="s">
        <v>77</v>
      </c>
      <c r="C343" s="90" t="s">
        <v>9</v>
      </c>
      <c r="D343" s="90" t="s">
        <v>70</v>
      </c>
      <c r="E343" s="90" t="s">
        <v>47</v>
      </c>
      <c r="F343" s="29" t="s">
        <v>11</v>
      </c>
      <c r="G343" s="54">
        <f>H343+I343+J343+K343+L343+M343+N343</f>
        <v>353538739</v>
      </c>
      <c r="H343" s="54">
        <f t="shared" ref="H343:N343" si="93">H344+H345+H346</f>
        <v>45159539</v>
      </c>
      <c r="I343" s="55">
        <f t="shared" si="93"/>
        <v>47274158</v>
      </c>
      <c r="J343" s="55">
        <v>49229674</v>
      </c>
      <c r="K343" s="55">
        <v>53890356</v>
      </c>
      <c r="L343" s="55">
        <f t="shared" si="93"/>
        <v>60763466</v>
      </c>
      <c r="M343" s="55">
        <f t="shared" si="93"/>
        <v>48610773</v>
      </c>
      <c r="N343" s="55">
        <f t="shared" si="93"/>
        <v>48610773</v>
      </c>
      <c r="O343" s="188"/>
      <c r="P343" s="163" t="s">
        <v>85</v>
      </c>
      <c r="Q343" s="133" t="s">
        <v>86</v>
      </c>
      <c r="R343" s="133">
        <v>0</v>
      </c>
      <c r="S343" s="133">
        <v>0</v>
      </c>
      <c r="T343" s="133">
        <v>0</v>
      </c>
      <c r="U343" s="133">
        <v>0</v>
      </c>
      <c r="V343" s="133">
        <v>0</v>
      </c>
      <c r="W343" s="133">
        <v>0</v>
      </c>
      <c r="X343" s="133">
        <v>0</v>
      </c>
      <c r="Y343" s="133">
        <v>0</v>
      </c>
      <c r="Z343" s="20"/>
    </row>
    <row r="344" spans="1:26" ht="37.5" x14ac:dyDescent="0.25">
      <c r="A344" s="85"/>
      <c r="B344" s="88"/>
      <c r="C344" s="91"/>
      <c r="D344" s="91"/>
      <c r="E344" s="91"/>
      <c r="F344" s="29" t="s">
        <v>26</v>
      </c>
      <c r="G344" s="54">
        <f>H344+I344+J344+K344+L344+M344+N344</f>
        <v>0</v>
      </c>
      <c r="H344" s="54">
        <v>0</v>
      </c>
      <c r="I344" s="55">
        <v>0</v>
      </c>
      <c r="J344" s="55">
        <v>0</v>
      </c>
      <c r="K344" s="55">
        <v>0</v>
      </c>
      <c r="L344" s="55">
        <v>0</v>
      </c>
      <c r="M344" s="55">
        <v>0</v>
      </c>
      <c r="N344" s="55">
        <v>0</v>
      </c>
      <c r="O344" s="189"/>
      <c r="P344" s="164"/>
      <c r="Q344" s="134"/>
      <c r="R344" s="134"/>
      <c r="S344" s="134"/>
      <c r="T344" s="134"/>
      <c r="U344" s="134"/>
      <c r="V344" s="134"/>
      <c r="W344" s="134"/>
      <c r="X344" s="134"/>
      <c r="Y344" s="134"/>
      <c r="Z344" s="20"/>
    </row>
    <row r="345" spans="1:26" ht="37.5" x14ac:dyDescent="0.25">
      <c r="A345" s="85"/>
      <c r="B345" s="88"/>
      <c r="C345" s="91"/>
      <c r="D345" s="91"/>
      <c r="E345" s="91"/>
      <c r="F345" s="29" t="s">
        <v>27</v>
      </c>
      <c r="G345" s="54">
        <f>H345+I345+J345+K345+L345+M345+N345</f>
        <v>353538739</v>
      </c>
      <c r="H345" s="54">
        <v>45159539</v>
      </c>
      <c r="I345" s="55">
        <v>47274158</v>
      </c>
      <c r="J345" s="55">
        <v>49229674</v>
      </c>
      <c r="K345" s="55">
        <v>53890356</v>
      </c>
      <c r="L345" s="55">
        <v>60763466</v>
      </c>
      <c r="M345" s="55">
        <v>48610773</v>
      </c>
      <c r="N345" s="55">
        <v>48610773</v>
      </c>
      <c r="O345" s="189"/>
      <c r="P345" s="164"/>
      <c r="Q345" s="134"/>
      <c r="R345" s="134"/>
      <c r="S345" s="134"/>
      <c r="T345" s="134"/>
      <c r="U345" s="134"/>
      <c r="V345" s="134"/>
      <c r="W345" s="134"/>
      <c r="X345" s="134"/>
      <c r="Y345" s="134"/>
      <c r="Z345" s="20"/>
    </row>
    <row r="346" spans="1:26" ht="56.25" x14ac:dyDescent="0.25">
      <c r="A346" s="85"/>
      <c r="B346" s="88"/>
      <c r="C346" s="91"/>
      <c r="D346" s="91"/>
      <c r="E346" s="91"/>
      <c r="F346" s="34" t="s">
        <v>62</v>
      </c>
      <c r="G346" s="54">
        <f>H346+I346+J346+K346+L346+M346+N346</f>
        <v>0</v>
      </c>
      <c r="H346" s="54">
        <v>0</v>
      </c>
      <c r="I346" s="55">
        <v>0</v>
      </c>
      <c r="J346" s="55">
        <v>0</v>
      </c>
      <c r="K346" s="55">
        <v>0</v>
      </c>
      <c r="L346" s="55">
        <v>0</v>
      </c>
      <c r="M346" s="55">
        <v>0</v>
      </c>
      <c r="N346" s="55">
        <v>0</v>
      </c>
      <c r="O346" s="189"/>
      <c r="P346" s="164"/>
      <c r="Q346" s="134"/>
      <c r="R346" s="134"/>
      <c r="S346" s="134"/>
      <c r="T346" s="134"/>
      <c r="U346" s="134"/>
      <c r="V346" s="134"/>
      <c r="W346" s="134"/>
      <c r="X346" s="134"/>
      <c r="Y346" s="134"/>
      <c r="Z346" s="20"/>
    </row>
    <row r="347" spans="1:26" ht="37.5" x14ac:dyDescent="0.25">
      <c r="A347" s="85"/>
      <c r="B347" s="88"/>
      <c r="C347" s="91"/>
      <c r="D347" s="91"/>
      <c r="E347" s="91"/>
      <c r="F347" s="34" t="s">
        <v>143</v>
      </c>
      <c r="G347" s="20" t="s">
        <v>25</v>
      </c>
      <c r="H347" s="22" t="s">
        <v>25</v>
      </c>
      <c r="I347" s="21" t="s">
        <v>25</v>
      </c>
      <c r="J347" s="21" t="s">
        <v>25</v>
      </c>
      <c r="K347" s="21" t="s">
        <v>25</v>
      </c>
      <c r="L347" s="21" t="s">
        <v>25</v>
      </c>
      <c r="M347" s="21" t="s">
        <v>25</v>
      </c>
      <c r="N347" s="44" t="s">
        <v>25</v>
      </c>
      <c r="O347" s="179"/>
      <c r="P347" s="164"/>
      <c r="Q347" s="134"/>
      <c r="R347" s="134"/>
      <c r="S347" s="134"/>
      <c r="T347" s="134"/>
      <c r="U347" s="134"/>
      <c r="V347" s="134"/>
      <c r="W347" s="134"/>
      <c r="X347" s="134"/>
      <c r="Y347" s="134"/>
      <c r="Z347" s="20"/>
    </row>
    <row r="348" spans="1:26" ht="37.5" x14ac:dyDescent="0.25">
      <c r="A348" s="85"/>
      <c r="B348" s="88"/>
      <c r="C348" s="91"/>
      <c r="D348" s="91"/>
      <c r="E348" s="91"/>
      <c r="F348" s="34" t="s">
        <v>64</v>
      </c>
      <c r="G348" s="20" t="s">
        <v>25</v>
      </c>
      <c r="H348" s="22" t="s">
        <v>25</v>
      </c>
      <c r="I348" s="21" t="s">
        <v>25</v>
      </c>
      <c r="J348" s="21" t="s">
        <v>25</v>
      </c>
      <c r="K348" s="21" t="s">
        <v>25</v>
      </c>
      <c r="L348" s="21" t="s">
        <v>25</v>
      </c>
      <c r="M348" s="21" t="s">
        <v>25</v>
      </c>
      <c r="N348" s="44" t="s">
        <v>25</v>
      </c>
      <c r="O348" s="179"/>
      <c r="P348" s="164"/>
      <c r="Q348" s="134"/>
      <c r="R348" s="134"/>
      <c r="S348" s="134"/>
      <c r="T348" s="134"/>
      <c r="U348" s="134"/>
      <c r="V348" s="134"/>
      <c r="W348" s="134"/>
      <c r="X348" s="134"/>
      <c r="Y348" s="134"/>
      <c r="Z348" s="20"/>
    </row>
    <row r="349" spans="1:26" ht="56.25" x14ac:dyDescent="0.25">
      <c r="A349" s="85"/>
      <c r="B349" s="88"/>
      <c r="C349" s="91"/>
      <c r="D349" s="91"/>
      <c r="E349" s="91"/>
      <c r="F349" s="34" t="s">
        <v>63</v>
      </c>
      <c r="G349" s="20" t="s">
        <v>25</v>
      </c>
      <c r="H349" s="22" t="s">
        <v>25</v>
      </c>
      <c r="I349" s="21" t="s">
        <v>25</v>
      </c>
      <c r="J349" s="21" t="s">
        <v>25</v>
      </c>
      <c r="K349" s="21" t="s">
        <v>25</v>
      </c>
      <c r="L349" s="21" t="s">
        <v>25</v>
      </c>
      <c r="M349" s="21" t="s">
        <v>25</v>
      </c>
      <c r="N349" s="44" t="s">
        <v>25</v>
      </c>
      <c r="O349" s="179"/>
      <c r="P349" s="164"/>
      <c r="Q349" s="134"/>
      <c r="R349" s="134"/>
      <c r="S349" s="134"/>
      <c r="T349" s="134"/>
      <c r="U349" s="134"/>
      <c r="V349" s="134"/>
      <c r="W349" s="134"/>
      <c r="X349" s="134"/>
      <c r="Y349" s="134"/>
      <c r="Z349" s="20"/>
    </row>
    <row r="350" spans="1:26" ht="37.5" x14ac:dyDescent="0.25">
      <c r="A350" s="86"/>
      <c r="B350" s="89"/>
      <c r="C350" s="92"/>
      <c r="D350" s="92"/>
      <c r="E350" s="92"/>
      <c r="F350" s="42" t="s">
        <v>65</v>
      </c>
      <c r="G350" s="26" t="s">
        <v>25</v>
      </c>
      <c r="H350" s="27" t="s">
        <v>25</v>
      </c>
      <c r="I350" s="28" t="s">
        <v>25</v>
      </c>
      <c r="J350" s="28" t="s">
        <v>25</v>
      </c>
      <c r="K350" s="28" t="s">
        <v>25</v>
      </c>
      <c r="L350" s="28" t="s">
        <v>25</v>
      </c>
      <c r="M350" s="28" t="s">
        <v>25</v>
      </c>
      <c r="N350" s="69" t="s">
        <v>25</v>
      </c>
      <c r="O350" s="179"/>
      <c r="P350" s="164"/>
      <c r="Q350" s="134"/>
      <c r="R350" s="134"/>
      <c r="S350" s="134"/>
      <c r="T350" s="134"/>
      <c r="U350" s="134"/>
      <c r="V350" s="134"/>
      <c r="W350" s="134"/>
      <c r="X350" s="134"/>
      <c r="Y350" s="134"/>
      <c r="Z350" s="20"/>
    </row>
    <row r="351" spans="1:26" x14ac:dyDescent="0.25">
      <c r="A351" s="84" t="s">
        <v>20</v>
      </c>
      <c r="B351" s="87" t="s">
        <v>78</v>
      </c>
      <c r="C351" s="90" t="s">
        <v>9</v>
      </c>
      <c r="D351" s="90" t="s">
        <v>70</v>
      </c>
      <c r="E351" s="90" t="s">
        <v>47</v>
      </c>
      <c r="F351" s="29" t="s">
        <v>11</v>
      </c>
      <c r="G351" s="54">
        <f>H351+I351+J351+K351+L351+M351+N351</f>
        <v>22141654.719999999</v>
      </c>
      <c r="H351" s="54">
        <v>22141654.719999999</v>
      </c>
      <c r="I351" s="55">
        <f t="shared" ref="I351:N351" si="94">I352+I353+I354</f>
        <v>0</v>
      </c>
      <c r="J351" s="55">
        <f t="shared" si="94"/>
        <v>0</v>
      </c>
      <c r="K351" s="55">
        <f t="shared" si="94"/>
        <v>0</v>
      </c>
      <c r="L351" s="55">
        <f t="shared" si="94"/>
        <v>0</v>
      </c>
      <c r="M351" s="55">
        <f t="shared" si="94"/>
        <v>0</v>
      </c>
      <c r="N351" s="55">
        <f t="shared" si="94"/>
        <v>0</v>
      </c>
      <c r="O351" s="189"/>
      <c r="P351" s="164"/>
      <c r="Q351" s="134"/>
      <c r="R351" s="134"/>
      <c r="S351" s="134"/>
      <c r="T351" s="134"/>
      <c r="U351" s="134"/>
      <c r="V351" s="134"/>
      <c r="W351" s="134"/>
      <c r="X351" s="134"/>
      <c r="Y351" s="134"/>
      <c r="Z351" s="20"/>
    </row>
    <row r="352" spans="1:26" ht="37.5" x14ac:dyDescent="0.25">
      <c r="A352" s="85"/>
      <c r="B352" s="88"/>
      <c r="C352" s="91"/>
      <c r="D352" s="91"/>
      <c r="E352" s="91"/>
      <c r="F352" s="29" t="s">
        <v>26</v>
      </c>
      <c r="G352" s="54">
        <f>H352+I352+J352+K352+L352+M352+N352</f>
        <v>22141654.719999999</v>
      </c>
      <c r="H352" s="54">
        <v>22141654.719999999</v>
      </c>
      <c r="I352" s="55">
        <v>0</v>
      </c>
      <c r="J352" s="55">
        <v>0</v>
      </c>
      <c r="K352" s="55">
        <v>0</v>
      </c>
      <c r="L352" s="55">
        <v>0</v>
      </c>
      <c r="M352" s="55">
        <v>0</v>
      </c>
      <c r="N352" s="55">
        <v>0</v>
      </c>
      <c r="O352" s="189"/>
      <c r="P352" s="164"/>
      <c r="Q352" s="134"/>
      <c r="R352" s="134"/>
      <c r="S352" s="134"/>
      <c r="T352" s="134"/>
      <c r="U352" s="134"/>
      <c r="V352" s="134"/>
      <c r="W352" s="134"/>
      <c r="X352" s="134"/>
      <c r="Y352" s="134"/>
      <c r="Z352" s="20"/>
    </row>
    <row r="353" spans="1:26" ht="37.5" x14ac:dyDescent="0.25">
      <c r="A353" s="85"/>
      <c r="B353" s="88"/>
      <c r="C353" s="91"/>
      <c r="D353" s="91"/>
      <c r="E353" s="91"/>
      <c r="F353" s="29" t="s">
        <v>27</v>
      </c>
      <c r="G353" s="54">
        <f>H353+I353+J353+K353+L353+M353+N353</f>
        <v>0</v>
      </c>
      <c r="H353" s="54">
        <v>0</v>
      </c>
      <c r="I353" s="55">
        <v>0</v>
      </c>
      <c r="J353" s="55">
        <v>0</v>
      </c>
      <c r="K353" s="55">
        <v>0</v>
      </c>
      <c r="L353" s="55">
        <v>0</v>
      </c>
      <c r="M353" s="55">
        <v>0</v>
      </c>
      <c r="N353" s="55">
        <v>0</v>
      </c>
      <c r="O353" s="189"/>
      <c r="P353" s="164"/>
      <c r="Q353" s="134"/>
      <c r="R353" s="134"/>
      <c r="S353" s="134"/>
      <c r="T353" s="134"/>
      <c r="U353" s="134"/>
      <c r="V353" s="134"/>
      <c r="W353" s="134"/>
      <c r="X353" s="134"/>
      <c r="Y353" s="134"/>
      <c r="Z353" s="20"/>
    </row>
    <row r="354" spans="1:26" ht="20.25" customHeight="1" x14ac:dyDescent="0.25">
      <c r="A354" s="85"/>
      <c r="B354" s="88"/>
      <c r="C354" s="91"/>
      <c r="D354" s="91"/>
      <c r="E354" s="91"/>
      <c r="F354" s="34" t="s">
        <v>62</v>
      </c>
      <c r="G354" s="54">
        <f>H354+I354+J354+K354+L354+M354+N354</f>
        <v>0</v>
      </c>
      <c r="H354" s="54">
        <v>0</v>
      </c>
      <c r="I354" s="55">
        <v>0</v>
      </c>
      <c r="J354" s="55">
        <v>0</v>
      </c>
      <c r="K354" s="55">
        <v>0</v>
      </c>
      <c r="L354" s="55">
        <v>0</v>
      </c>
      <c r="M354" s="55">
        <v>0</v>
      </c>
      <c r="N354" s="55">
        <v>0</v>
      </c>
      <c r="O354" s="189"/>
      <c r="P354" s="164"/>
      <c r="Q354" s="134"/>
      <c r="R354" s="134"/>
      <c r="S354" s="134"/>
      <c r="T354" s="134"/>
      <c r="U354" s="134"/>
      <c r="V354" s="134"/>
      <c r="W354" s="134"/>
      <c r="X354" s="134"/>
      <c r="Y354" s="134"/>
      <c r="Z354" s="20"/>
    </row>
    <row r="355" spans="1:26" ht="37.5" x14ac:dyDescent="0.25">
      <c r="A355" s="85"/>
      <c r="B355" s="88"/>
      <c r="C355" s="91"/>
      <c r="D355" s="91"/>
      <c r="E355" s="91"/>
      <c r="F355" s="34" t="s">
        <v>143</v>
      </c>
      <c r="G355" s="20" t="s">
        <v>25</v>
      </c>
      <c r="H355" s="22" t="s">
        <v>25</v>
      </c>
      <c r="I355" s="21" t="s">
        <v>25</v>
      </c>
      <c r="J355" s="21" t="s">
        <v>25</v>
      </c>
      <c r="K355" s="21" t="s">
        <v>25</v>
      </c>
      <c r="L355" s="21" t="s">
        <v>25</v>
      </c>
      <c r="M355" s="21" t="s">
        <v>25</v>
      </c>
      <c r="N355" s="44" t="s">
        <v>25</v>
      </c>
      <c r="O355" s="179"/>
      <c r="P355" s="164"/>
      <c r="Q355" s="134"/>
      <c r="R355" s="134"/>
      <c r="S355" s="134"/>
      <c r="T355" s="134"/>
      <c r="U355" s="134"/>
      <c r="V355" s="134"/>
      <c r="W355" s="134"/>
      <c r="X355" s="134"/>
      <c r="Y355" s="134"/>
      <c r="Z355" s="20"/>
    </row>
    <row r="356" spans="1:26" ht="37.5" x14ac:dyDescent="0.25">
      <c r="A356" s="85"/>
      <c r="B356" s="88"/>
      <c r="C356" s="91"/>
      <c r="D356" s="91"/>
      <c r="E356" s="91"/>
      <c r="F356" s="34" t="s">
        <v>64</v>
      </c>
      <c r="G356" s="20" t="s">
        <v>25</v>
      </c>
      <c r="H356" s="22" t="s">
        <v>25</v>
      </c>
      <c r="I356" s="21" t="s">
        <v>25</v>
      </c>
      <c r="J356" s="21" t="s">
        <v>25</v>
      </c>
      <c r="K356" s="21" t="s">
        <v>25</v>
      </c>
      <c r="L356" s="21" t="s">
        <v>25</v>
      </c>
      <c r="M356" s="21" t="s">
        <v>25</v>
      </c>
      <c r="N356" s="44" t="s">
        <v>25</v>
      </c>
      <c r="O356" s="179"/>
      <c r="P356" s="164"/>
      <c r="Q356" s="134"/>
      <c r="R356" s="134"/>
      <c r="S356" s="134"/>
      <c r="T356" s="134"/>
      <c r="U356" s="134"/>
      <c r="V356" s="134"/>
      <c r="W356" s="134"/>
      <c r="X356" s="134"/>
      <c r="Y356" s="134"/>
      <c r="Z356" s="20"/>
    </row>
    <row r="357" spans="1:26" ht="56.25" x14ac:dyDescent="0.25">
      <c r="A357" s="85"/>
      <c r="B357" s="88"/>
      <c r="C357" s="91"/>
      <c r="D357" s="91"/>
      <c r="E357" s="91"/>
      <c r="F357" s="34" t="s">
        <v>63</v>
      </c>
      <c r="G357" s="20" t="s">
        <v>25</v>
      </c>
      <c r="H357" s="22" t="s">
        <v>25</v>
      </c>
      <c r="I357" s="21" t="s">
        <v>25</v>
      </c>
      <c r="J357" s="21" t="s">
        <v>25</v>
      </c>
      <c r="K357" s="21" t="s">
        <v>25</v>
      </c>
      <c r="L357" s="21" t="s">
        <v>25</v>
      </c>
      <c r="M357" s="21" t="s">
        <v>25</v>
      </c>
      <c r="N357" s="44" t="s">
        <v>25</v>
      </c>
      <c r="O357" s="179"/>
      <c r="P357" s="164"/>
      <c r="Q357" s="134"/>
      <c r="R357" s="134"/>
      <c r="S357" s="134"/>
      <c r="T357" s="134"/>
      <c r="U357" s="134"/>
      <c r="V357" s="134"/>
      <c r="W357" s="134"/>
      <c r="X357" s="134"/>
      <c r="Y357" s="134"/>
      <c r="Z357" s="20"/>
    </row>
    <row r="358" spans="1:26" ht="37.5" x14ac:dyDescent="0.25">
      <c r="A358" s="86"/>
      <c r="B358" s="89"/>
      <c r="C358" s="92"/>
      <c r="D358" s="92"/>
      <c r="E358" s="92"/>
      <c r="F358" s="42" t="s">
        <v>65</v>
      </c>
      <c r="G358" s="26" t="s">
        <v>25</v>
      </c>
      <c r="H358" s="27" t="s">
        <v>25</v>
      </c>
      <c r="I358" s="28" t="s">
        <v>25</v>
      </c>
      <c r="J358" s="28" t="s">
        <v>25</v>
      </c>
      <c r="K358" s="28" t="s">
        <v>25</v>
      </c>
      <c r="L358" s="28" t="s">
        <v>25</v>
      </c>
      <c r="M358" s="28" t="s">
        <v>25</v>
      </c>
      <c r="N358" s="69" t="s">
        <v>25</v>
      </c>
      <c r="O358" s="179"/>
      <c r="P358" s="165"/>
      <c r="Q358" s="135"/>
      <c r="R358" s="135"/>
      <c r="S358" s="135"/>
      <c r="T358" s="135"/>
      <c r="U358" s="135"/>
      <c r="V358" s="135"/>
      <c r="W358" s="135"/>
      <c r="X358" s="135"/>
      <c r="Y358" s="135"/>
      <c r="Z358" s="20"/>
    </row>
    <row r="359" spans="1:26" x14ac:dyDescent="0.25">
      <c r="A359" s="166" t="s">
        <v>41</v>
      </c>
      <c r="B359" s="167"/>
      <c r="C359" s="90" t="s">
        <v>9</v>
      </c>
      <c r="D359" s="90" t="s">
        <v>70</v>
      </c>
      <c r="E359" s="90"/>
      <c r="F359" s="19" t="s">
        <v>11</v>
      </c>
      <c r="G359" s="20">
        <f>H359+I359+J359+K359+L359+M359+N359</f>
        <v>444346687.95000005</v>
      </c>
      <c r="H359" s="20">
        <f>H360+H361+H362</f>
        <v>74500979.729999989</v>
      </c>
      <c r="I359" s="21">
        <f>I287+I327</f>
        <v>56682919.769999996</v>
      </c>
      <c r="J359" s="21">
        <f t="shared" ref="J359:N359" si="95">J287+J327</f>
        <v>58603232.590000004</v>
      </c>
      <c r="K359" s="21">
        <f t="shared" si="95"/>
        <v>64240799.060000002</v>
      </c>
      <c r="L359" s="21">
        <f t="shared" si="95"/>
        <v>71646305.599999994</v>
      </c>
      <c r="M359" s="21">
        <f t="shared" si="95"/>
        <v>59336225.600000001</v>
      </c>
      <c r="N359" s="21">
        <f t="shared" si="95"/>
        <v>59336225.600000001</v>
      </c>
      <c r="O359" s="28"/>
      <c r="P359" s="93" t="s">
        <v>25</v>
      </c>
      <c r="Q359" s="93" t="s">
        <v>25</v>
      </c>
      <c r="R359" s="93" t="s">
        <v>25</v>
      </c>
      <c r="S359" s="93" t="s">
        <v>25</v>
      </c>
      <c r="T359" s="93" t="s">
        <v>25</v>
      </c>
      <c r="U359" s="93" t="s">
        <v>25</v>
      </c>
      <c r="V359" s="93" t="s">
        <v>25</v>
      </c>
      <c r="W359" s="93" t="s">
        <v>25</v>
      </c>
      <c r="X359" s="93" t="s">
        <v>25</v>
      </c>
      <c r="Y359" s="193" t="s">
        <v>25</v>
      </c>
      <c r="Z359" s="75"/>
    </row>
    <row r="360" spans="1:26" ht="37.5" x14ac:dyDescent="0.25">
      <c r="A360" s="168"/>
      <c r="B360" s="169"/>
      <c r="C360" s="91"/>
      <c r="D360" s="91"/>
      <c r="E360" s="91"/>
      <c r="F360" s="24" t="s">
        <v>26</v>
      </c>
      <c r="G360" s="20">
        <f>H360+I360+J360+K360+L360+M360+N360</f>
        <v>90153327.259999976</v>
      </c>
      <c r="H360" s="20">
        <f>H288+H328</f>
        <v>29246211.479999997</v>
      </c>
      <c r="I360" s="21">
        <f t="shared" ref="I360:N360" si="96">I288+I328</f>
        <v>9265786.0700000003</v>
      </c>
      <c r="J360" s="21">
        <f t="shared" si="96"/>
        <v>9096817.9700000007</v>
      </c>
      <c r="K360" s="21">
        <f t="shared" si="96"/>
        <v>10214066.939999999</v>
      </c>
      <c r="L360" s="21">
        <f t="shared" si="96"/>
        <v>10879539.6</v>
      </c>
      <c r="M360" s="21">
        <f t="shared" si="96"/>
        <v>10725452.6</v>
      </c>
      <c r="N360" s="21">
        <f t="shared" si="96"/>
        <v>10725452.6</v>
      </c>
      <c r="O360" s="177"/>
      <c r="P360" s="94"/>
      <c r="Q360" s="94"/>
      <c r="R360" s="94"/>
      <c r="S360" s="94"/>
      <c r="T360" s="94"/>
      <c r="U360" s="94"/>
      <c r="V360" s="94"/>
      <c r="W360" s="94"/>
      <c r="X360" s="94"/>
      <c r="Y360" s="194"/>
      <c r="Z360" s="75"/>
    </row>
    <row r="361" spans="1:26" ht="37.5" x14ac:dyDescent="0.25">
      <c r="A361" s="168"/>
      <c r="B361" s="169"/>
      <c r="C361" s="91"/>
      <c r="D361" s="91"/>
      <c r="E361" s="91"/>
      <c r="F361" s="19" t="s">
        <v>27</v>
      </c>
      <c r="G361" s="20">
        <f>H361+I361+J361+K361+L361+M361+N361</f>
        <v>354180160.69</v>
      </c>
      <c r="H361" s="20">
        <v>45252568.25</v>
      </c>
      <c r="I361" s="21">
        <f>I289+I329</f>
        <v>47414933.700000003</v>
      </c>
      <c r="J361" s="21">
        <f t="shared" ref="I361:N362" si="97">J289+J329</f>
        <v>49504214.619999997</v>
      </c>
      <c r="K361" s="21">
        <f>K329+K289</f>
        <v>54023432.119999997</v>
      </c>
      <c r="L361" s="21">
        <f>L289+L329</f>
        <v>60763466</v>
      </c>
      <c r="M361" s="21">
        <f t="shared" si="97"/>
        <v>48610773</v>
      </c>
      <c r="N361" s="21">
        <f t="shared" si="97"/>
        <v>48610773</v>
      </c>
      <c r="O361" s="177"/>
      <c r="P361" s="94"/>
      <c r="Q361" s="94"/>
      <c r="R361" s="94"/>
      <c r="S361" s="94"/>
      <c r="T361" s="94"/>
      <c r="U361" s="94"/>
      <c r="V361" s="94"/>
      <c r="W361" s="94"/>
      <c r="X361" s="94"/>
      <c r="Y361" s="194"/>
      <c r="Z361" s="75"/>
    </row>
    <row r="362" spans="1:26" ht="20.25" customHeight="1" x14ac:dyDescent="0.25">
      <c r="A362" s="168"/>
      <c r="B362" s="169"/>
      <c r="C362" s="91"/>
      <c r="D362" s="91"/>
      <c r="E362" s="91"/>
      <c r="F362" s="34" t="s">
        <v>62</v>
      </c>
      <c r="G362" s="20">
        <f>H362+I362+J362+K362+L362+M362+N362</f>
        <v>13200</v>
      </c>
      <c r="H362" s="20">
        <f>H290+H330</f>
        <v>2200</v>
      </c>
      <c r="I362" s="21">
        <f t="shared" si="97"/>
        <v>2200</v>
      </c>
      <c r="J362" s="21">
        <f t="shared" si="97"/>
        <v>2200</v>
      </c>
      <c r="K362" s="21">
        <f t="shared" si="97"/>
        <v>3300</v>
      </c>
      <c r="L362" s="21">
        <f t="shared" si="97"/>
        <v>3300</v>
      </c>
      <c r="M362" s="21">
        <f t="shared" si="97"/>
        <v>0</v>
      </c>
      <c r="N362" s="21">
        <f t="shared" si="97"/>
        <v>0</v>
      </c>
      <c r="O362" s="177"/>
      <c r="P362" s="94"/>
      <c r="Q362" s="94"/>
      <c r="R362" s="94"/>
      <c r="S362" s="94"/>
      <c r="T362" s="94"/>
      <c r="U362" s="94"/>
      <c r="V362" s="94"/>
      <c r="W362" s="94"/>
      <c r="X362" s="94"/>
      <c r="Y362" s="194"/>
      <c r="Z362" s="75"/>
    </row>
    <row r="363" spans="1:26" ht="37.5" x14ac:dyDescent="0.25">
      <c r="A363" s="168"/>
      <c r="B363" s="169"/>
      <c r="C363" s="91"/>
      <c r="D363" s="91"/>
      <c r="E363" s="91"/>
      <c r="F363" s="34" t="s">
        <v>143</v>
      </c>
      <c r="G363" s="20" t="s">
        <v>25</v>
      </c>
      <c r="H363" s="22" t="s">
        <v>25</v>
      </c>
      <c r="I363" s="21" t="s">
        <v>25</v>
      </c>
      <c r="J363" s="21" t="s">
        <v>25</v>
      </c>
      <c r="K363" s="21" t="s">
        <v>25</v>
      </c>
      <c r="L363" s="21" t="s">
        <v>25</v>
      </c>
      <c r="M363" s="21" t="s">
        <v>25</v>
      </c>
      <c r="N363" s="44" t="s">
        <v>25</v>
      </c>
      <c r="O363" s="179"/>
      <c r="P363" s="94"/>
      <c r="Q363" s="94"/>
      <c r="R363" s="94"/>
      <c r="S363" s="94"/>
      <c r="T363" s="94"/>
      <c r="U363" s="94"/>
      <c r="V363" s="94"/>
      <c r="W363" s="94"/>
      <c r="X363" s="94"/>
      <c r="Y363" s="194"/>
      <c r="Z363" s="75"/>
    </row>
    <row r="364" spans="1:26" ht="37.5" x14ac:dyDescent="0.25">
      <c r="A364" s="168"/>
      <c r="B364" s="169"/>
      <c r="C364" s="91"/>
      <c r="D364" s="91"/>
      <c r="E364" s="91"/>
      <c r="F364" s="34" t="s">
        <v>64</v>
      </c>
      <c r="G364" s="20" t="s">
        <v>25</v>
      </c>
      <c r="H364" s="22" t="s">
        <v>25</v>
      </c>
      <c r="I364" s="21" t="s">
        <v>25</v>
      </c>
      <c r="J364" s="21" t="s">
        <v>25</v>
      </c>
      <c r="K364" s="21" t="s">
        <v>25</v>
      </c>
      <c r="L364" s="21" t="s">
        <v>25</v>
      </c>
      <c r="M364" s="21" t="s">
        <v>25</v>
      </c>
      <c r="N364" s="44" t="s">
        <v>25</v>
      </c>
      <c r="O364" s="179"/>
      <c r="P364" s="94"/>
      <c r="Q364" s="94"/>
      <c r="R364" s="94"/>
      <c r="S364" s="94"/>
      <c r="T364" s="94"/>
      <c r="U364" s="94"/>
      <c r="V364" s="94"/>
      <c r="W364" s="94"/>
      <c r="X364" s="94"/>
      <c r="Y364" s="194"/>
      <c r="Z364" s="75"/>
    </row>
    <row r="365" spans="1:26" ht="56.25" x14ac:dyDescent="0.25">
      <c r="A365" s="168"/>
      <c r="B365" s="169"/>
      <c r="C365" s="91"/>
      <c r="D365" s="91"/>
      <c r="E365" s="91"/>
      <c r="F365" s="34" t="s">
        <v>63</v>
      </c>
      <c r="G365" s="20" t="s">
        <v>25</v>
      </c>
      <c r="H365" s="22" t="s">
        <v>25</v>
      </c>
      <c r="I365" s="21" t="s">
        <v>25</v>
      </c>
      <c r="J365" s="21" t="s">
        <v>25</v>
      </c>
      <c r="K365" s="21" t="s">
        <v>25</v>
      </c>
      <c r="L365" s="21" t="s">
        <v>25</v>
      </c>
      <c r="M365" s="21" t="s">
        <v>25</v>
      </c>
      <c r="N365" s="44" t="s">
        <v>25</v>
      </c>
      <c r="O365" s="179"/>
      <c r="P365" s="94"/>
      <c r="Q365" s="94"/>
      <c r="R365" s="94"/>
      <c r="S365" s="94"/>
      <c r="T365" s="94"/>
      <c r="U365" s="94"/>
      <c r="V365" s="94"/>
      <c r="W365" s="94"/>
      <c r="X365" s="94"/>
      <c r="Y365" s="194"/>
      <c r="Z365" s="75"/>
    </row>
    <row r="366" spans="1:26" ht="37.5" x14ac:dyDescent="0.25">
      <c r="A366" s="170"/>
      <c r="B366" s="171"/>
      <c r="C366" s="92"/>
      <c r="D366" s="92"/>
      <c r="E366" s="92"/>
      <c r="F366" s="34" t="s">
        <v>65</v>
      </c>
      <c r="G366" s="26" t="s">
        <v>25</v>
      </c>
      <c r="H366" s="27" t="s">
        <v>25</v>
      </c>
      <c r="I366" s="28" t="s">
        <v>25</v>
      </c>
      <c r="J366" s="28" t="s">
        <v>25</v>
      </c>
      <c r="K366" s="28" t="s">
        <v>25</v>
      </c>
      <c r="L366" s="28" t="s">
        <v>25</v>
      </c>
      <c r="M366" s="28" t="s">
        <v>25</v>
      </c>
      <c r="N366" s="69" t="s">
        <v>25</v>
      </c>
      <c r="O366" s="179"/>
      <c r="P366" s="95"/>
      <c r="Q366" s="95"/>
      <c r="R366" s="95"/>
      <c r="S366" s="95"/>
      <c r="T366" s="95"/>
      <c r="U366" s="95"/>
      <c r="V366" s="95"/>
      <c r="W366" s="95"/>
      <c r="X366" s="95"/>
      <c r="Y366" s="195"/>
      <c r="Z366" s="75"/>
    </row>
    <row r="367" spans="1:26" x14ac:dyDescent="0.25">
      <c r="A367" s="130" t="s">
        <v>108</v>
      </c>
      <c r="B367" s="131"/>
      <c r="C367" s="131"/>
      <c r="D367" s="132"/>
      <c r="E367" s="18"/>
      <c r="F367" s="19"/>
      <c r="G367" s="15"/>
      <c r="H367" s="16"/>
      <c r="I367" s="17"/>
      <c r="J367" s="17"/>
      <c r="K367" s="17"/>
      <c r="L367" s="17"/>
      <c r="M367" s="17"/>
      <c r="N367" s="17"/>
      <c r="O367" s="17"/>
      <c r="P367" s="15"/>
      <c r="Q367" s="15"/>
      <c r="R367" s="15"/>
      <c r="S367" s="15"/>
      <c r="T367" s="15"/>
      <c r="U367" s="15"/>
      <c r="V367" s="15"/>
      <c r="W367" s="15"/>
      <c r="X367" s="15"/>
      <c r="Y367" s="192"/>
      <c r="Z367" s="75"/>
    </row>
    <row r="368" spans="1:26" x14ac:dyDescent="0.25">
      <c r="A368" s="136" t="s">
        <v>109</v>
      </c>
      <c r="B368" s="137"/>
      <c r="C368" s="90" t="s">
        <v>9</v>
      </c>
      <c r="D368" s="90" t="s">
        <v>70</v>
      </c>
      <c r="E368" s="90" t="s">
        <v>46</v>
      </c>
      <c r="F368" s="20" t="s">
        <v>25</v>
      </c>
      <c r="G368" s="20" t="s">
        <v>25</v>
      </c>
      <c r="H368" s="20" t="s">
        <v>25</v>
      </c>
      <c r="I368" s="21" t="s">
        <v>25</v>
      </c>
      <c r="J368" s="21" t="s">
        <v>25</v>
      </c>
      <c r="K368" s="21" t="s">
        <v>25</v>
      </c>
      <c r="L368" s="21" t="s">
        <v>25</v>
      </c>
      <c r="M368" s="21" t="s">
        <v>25</v>
      </c>
      <c r="N368" s="21" t="s">
        <v>25</v>
      </c>
      <c r="O368" s="21"/>
      <c r="P368" s="20" t="s">
        <v>25</v>
      </c>
      <c r="Q368" s="20" t="s">
        <v>25</v>
      </c>
      <c r="R368" s="20" t="s">
        <v>25</v>
      </c>
      <c r="S368" s="20" t="s">
        <v>25</v>
      </c>
      <c r="T368" s="20" t="s">
        <v>25</v>
      </c>
      <c r="U368" s="20" t="s">
        <v>25</v>
      </c>
      <c r="V368" s="20" t="s">
        <v>25</v>
      </c>
      <c r="W368" s="20" t="s">
        <v>25</v>
      </c>
      <c r="X368" s="20" t="s">
        <v>25</v>
      </c>
      <c r="Y368" s="30" t="s">
        <v>25</v>
      </c>
      <c r="Z368" s="20"/>
    </row>
    <row r="369" spans="1:26" x14ac:dyDescent="0.25">
      <c r="A369" s="130" t="s">
        <v>87</v>
      </c>
      <c r="B369" s="132"/>
      <c r="C369" s="92"/>
      <c r="D369" s="92"/>
      <c r="E369" s="92"/>
      <c r="F369" s="20" t="s">
        <v>25</v>
      </c>
      <c r="G369" s="20" t="s">
        <v>25</v>
      </c>
      <c r="H369" s="20" t="s">
        <v>25</v>
      </c>
      <c r="I369" s="21" t="s">
        <v>25</v>
      </c>
      <c r="J369" s="21" t="s">
        <v>25</v>
      </c>
      <c r="K369" s="21" t="s">
        <v>25</v>
      </c>
      <c r="L369" s="21" t="s">
        <v>25</v>
      </c>
      <c r="M369" s="21" t="s">
        <v>25</v>
      </c>
      <c r="N369" s="21" t="s">
        <v>25</v>
      </c>
      <c r="O369" s="21"/>
      <c r="P369" s="20" t="s">
        <v>25</v>
      </c>
      <c r="Q369" s="20" t="s">
        <v>25</v>
      </c>
      <c r="R369" s="20" t="s">
        <v>25</v>
      </c>
      <c r="S369" s="20" t="s">
        <v>25</v>
      </c>
      <c r="T369" s="20" t="s">
        <v>25</v>
      </c>
      <c r="U369" s="20" t="s">
        <v>25</v>
      </c>
      <c r="V369" s="20" t="s">
        <v>25</v>
      </c>
      <c r="W369" s="20" t="s">
        <v>25</v>
      </c>
      <c r="X369" s="20" t="s">
        <v>25</v>
      </c>
      <c r="Y369" s="30" t="s">
        <v>25</v>
      </c>
      <c r="Z369" s="20"/>
    </row>
    <row r="370" spans="1:26" ht="20.25" customHeight="1" x14ac:dyDescent="0.25">
      <c r="A370" s="84" t="s">
        <v>15</v>
      </c>
      <c r="B370" s="87" t="s">
        <v>110</v>
      </c>
      <c r="C370" s="90" t="s">
        <v>9</v>
      </c>
      <c r="D370" s="90" t="s">
        <v>70</v>
      </c>
      <c r="E370" s="90" t="s">
        <v>46</v>
      </c>
      <c r="F370" s="29" t="s">
        <v>11</v>
      </c>
      <c r="G370" s="20">
        <f>H370+I370+J370+K370+L370+M370+N370</f>
        <v>284689731.74000001</v>
      </c>
      <c r="H370" s="22">
        <f>I371+I372+I373</f>
        <v>36037123.719999999</v>
      </c>
      <c r="I370" s="23">
        <f t="shared" ref="I370:N370" si="98">I371+I372+I373</f>
        <v>36037123.719999999</v>
      </c>
      <c r="J370" s="23">
        <f t="shared" si="98"/>
        <v>38155956.559999995</v>
      </c>
      <c r="K370" s="23">
        <f t="shared" si="98"/>
        <v>41731685.589999996</v>
      </c>
      <c r="L370" s="23">
        <f t="shared" si="98"/>
        <v>46579406.889999993</v>
      </c>
      <c r="M370" s="23">
        <f t="shared" si="98"/>
        <v>43001551.220000006</v>
      </c>
      <c r="N370" s="23">
        <f t="shared" si="98"/>
        <v>43146884.040000007</v>
      </c>
      <c r="O370" s="33"/>
      <c r="P370" s="119" t="s">
        <v>25</v>
      </c>
      <c r="Q370" s="119" t="s">
        <v>25</v>
      </c>
      <c r="R370" s="119" t="s">
        <v>25</v>
      </c>
      <c r="S370" s="119" t="s">
        <v>25</v>
      </c>
      <c r="T370" s="119" t="s">
        <v>25</v>
      </c>
      <c r="U370" s="119" t="s">
        <v>25</v>
      </c>
      <c r="V370" s="119" t="s">
        <v>25</v>
      </c>
      <c r="W370" s="119" t="s">
        <v>25</v>
      </c>
      <c r="X370" s="119" t="s">
        <v>25</v>
      </c>
      <c r="Y370" s="133" t="s">
        <v>25</v>
      </c>
      <c r="Z370" s="20"/>
    </row>
    <row r="371" spans="1:26" ht="37.5" x14ac:dyDescent="0.25">
      <c r="A371" s="85"/>
      <c r="B371" s="88"/>
      <c r="C371" s="91"/>
      <c r="D371" s="91"/>
      <c r="E371" s="91"/>
      <c r="F371" s="29" t="s">
        <v>26</v>
      </c>
      <c r="G371" s="20">
        <f>H371+I371+J371+K371+L371+M371+N371</f>
        <v>259798683.97999999</v>
      </c>
      <c r="H371" s="22">
        <f>H379</f>
        <v>26191527.479999997</v>
      </c>
      <c r="I371" s="23">
        <f t="shared" ref="H371:I373" si="99">I379</f>
        <v>33488617.649999999</v>
      </c>
      <c r="J371" s="23">
        <f t="shared" ref="J371:K373" si="100">J379</f>
        <v>34878839.989999995</v>
      </c>
      <c r="K371" s="23">
        <f t="shared" si="100"/>
        <v>38475953.999999993</v>
      </c>
      <c r="L371" s="23">
        <f t="shared" ref="L371:N371" si="101">L379</f>
        <v>42958329.819999993</v>
      </c>
      <c r="M371" s="23">
        <f t="shared" si="101"/>
        <v>41902707.520000003</v>
      </c>
      <c r="N371" s="23">
        <f t="shared" si="101"/>
        <v>41902707.520000003</v>
      </c>
      <c r="O371" s="178"/>
      <c r="P371" s="120"/>
      <c r="Q371" s="120"/>
      <c r="R371" s="120"/>
      <c r="S371" s="120"/>
      <c r="T371" s="120"/>
      <c r="U371" s="120"/>
      <c r="V371" s="120"/>
      <c r="W371" s="120"/>
      <c r="X371" s="120"/>
      <c r="Y371" s="134"/>
      <c r="Z371" s="20"/>
    </row>
    <row r="372" spans="1:26" ht="37.5" x14ac:dyDescent="0.25">
      <c r="A372" s="85"/>
      <c r="B372" s="88"/>
      <c r="C372" s="91"/>
      <c r="D372" s="91"/>
      <c r="E372" s="91"/>
      <c r="F372" s="19" t="s">
        <v>27</v>
      </c>
      <c r="G372" s="20">
        <f>H372+I372+J372+K372+L372+M372+N372</f>
        <v>12695571.559999999</v>
      </c>
      <c r="H372" s="56">
        <f t="shared" si="99"/>
        <v>4910543.4000000004</v>
      </c>
      <c r="I372" s="23">
        <f t="shared" si="99"/>
        <v>1229906.07</v>
      </c>
      <c r="J372" s="23">
        <f t="shared" si="100"/>
        <v>1528583.0799999998</v>
      </c>
      <c r="K372" s="23">
        <f t="shared" si="100"/>
        <v>1550000.45</v>
      </c>
      <c r="L372" s="23">
        <f t="shared" ref="L372:N373" si="102">L380</f>
        <v>1133518.3400000001</v>
      </c>
      <c r="M372" s="23">
        <f t="shared" si="102"/>
        <v>1098843.7</v>
      </c>
      <c r="N372" s="23">
        <f t="shared" si="102"/>
        <v>1244176.52</v>
      </c>
      <c r="O372" s="178"/>
      <c r="P372" s="120"/>
      <c r="Q372" s="120"/>
      <c r="R372" s="120"/>
      <c r="S372" s="120"/>
      <c r="T372" s="120"/>
      <c r="U372" s="120"/>
      <c r="V372" s="120"/>
      <c r="W372" s="120"/>
      <c r="X372" s="120"/>
      <c r="Y372" s="134"/>
      <c r="Z372" s="20"/>
    </row>
    <row r="373" spans="1:26" ht="56.25" x14ac:dyDescent="0.25">
      <c r="A373" s="85"/>
      <c r="B373" s="88"/>
      <c r="C373" s="91"/>
      <c r="D373" s="91"/>
      <c r="E373" s="91"/>
      <c r="F373" s="34" t="s">
        <v>62</v>
      </c>
      <c r="G373" s="20">
        <f>H373+I373+J373+K373+L373+M373+N373</f>
        <v>8523535.3599999994</v>
      </c>
      <c r="H373" s="56">
        <f t="shared" si="99"/>
        <v>1263112</v>
      </c>
      <c r="I373" s="23">
        <f t="shared" si="99"/>
        <v>1318600</v>
      </c>
      <c r="J373" s="23">
        <f t="shared" si="100"/>
        <v>1748533.49</v>
      </c>
      <c r="K373" s="23">
        <f t="shared" si="100"/>
        <v>1705731.14</v>
      </c>
      <c r="L373" s="23">
        <f t="shared" si="102"/>
        <v>2487558.73</v>
      </c>
      <c r="M373" s="23">
        <v>0</v>
      </c>
      <c r="N373" s="23">
        <v>0</v>
      </c>
      <c r="O373" s="178"/>
      <c r="P373" s="120"/>
      <c r="Q373" s="120"/>
      <c r="R373" s="120"/>
      <c r="S373" s="120"/>
      <c r="T373" s="120"/>
      <c r="U373" s="120"/>
      <c r="V373" s="120"/>
      <c r="W373" s="120"/>
      <c r="X373" s="120"/>
      <c r="Y373" s="134"/>
      <c r="Z373" s="20"/>
    </row>
    <row r="374" spans="1:26" ht="37.5" x14ac:dyDescent="0.25">
      <c r="A374" s="85"/>
      <c r="B374" s="88"/>
      <c r="C374" s="91"/>
      <c r="D374" s="91"/>
      <c r="E374" s="91"/>
      <c r="F374" s="34" t="s">
        <v>143</v>
      </c>
      <c r="G374" s="20" t="s">
        <v>25</v>
      </c>
      <c r="H374" s="22" t="s">
        <v>25</v>
      </c>
      <c r="I374" s="21" t="s">
        <v>25</v>
      </c>
      <c r="J374" s="21" t="s">
        <v>25</v>
      </c>
      <c r="K374" s="21" t="s">
        <v>25</v>
      </c>
      <c r="L374" s="21" t="s">
        <v>25</v>
      </c>
      <c r="M374" s="21" t="s">
        <v>25</v>
      </c>
      <c r="N374" s="44" t="s">
        <v>25</v>
      </c>
      <c r="O374" s="179"/>
      <c r="P374" s="120"/>
      <c r="Q374" s="120"/>
      <c r="R374" s="120"/>
      <c r="S374" s="120"/>
      <c r="T374" s="120"/>
      <c r="U374" s="120"/>
      <c r="V374" s="120"/>
      <c r="W374" s="120"/>
      <c r="X374" s="120"/>
      <c r="Y374" s="134"/>
      <c r="Z374" s="20"/>
    </row>
    <row r="375" spans="1:26" ht="37.5" x14ac:dyDescent="0.25">
      <c r="A375" s="85"/>
      <c r="B375" s="88"/>
      <c r="C375" s="91"/>
      <c r="D375" s="91"/>
      <c r="E375" s="91"/>
      <c r="F375" s="34" t="s">
        <v>64</v>
      </c>
      <c r="G375" s="20" t="s">
        <v>25</v>
      </c>
      <c r="H375" s="22" t="s">
        <v>25</v>
      </c>
      <c r="I375" s="21" t="s">
        <v>25</v>
      </c>
      <c r="J375" s="21" t="s">
        <v>25</v>
      </c>
      <c r="K375" s="21" t="s">
        <v>25</v>
      </c>
      <c r="L375" s="21" t="s">
        <v>25</v>
      </c>
      <c r="M375" s="21" t="s">
        <v>25</v>
      </c>
      <c r="N375" s="44" t="s">
        <v>25</v>
      </c>
      <c r="O375" s="179"/>
      <c r="P375" s="120"/>
      <c r="Q375" s="120"/>
      <c r="R375" s="120"/>
      <c r="S375" s="120"/>
      <c r="T375" s="120"/>
      <c r="U375" s="120"/>
      <c r="V375" s="120"/>
      <c r="W375" s="120"/>
      <c r="X375" s="120"/>
      <c r="Y375" s="134"/>
      <c r="Z375" s="20"/>
    </row>
    <row r="376" spans="1:26" ht="56.25" x14ac:dyDescent="0.25">
      <c r="A376" s="85"/>
      <c r="B376" s="88"/>
      <c r="C376" s="91"/>
      <c r="D376" s="91"/>
      <c r="E376" s="91"/>
      <c r="F376" s="34" t="s">
        <v>63</v>
      </c>
      <c r="G376" s="20" t="s">
        <v>25</v>
      </c>
      <c r="H376" s="22" t="s">
        <v>25</v>
      </c>
      <c r="I376" s="21" t="s">
        <v>25</v>
      </c>
      <c r="J376" s="21" t="s">
        <v>25</v>
      </c>
      <c r="K376" s="21" t="s">
        <v>25</v>
      </c>
      <c r="L376" s="21" t="s">
        <v>25</v>
      </c>
      <c r="M376" s="21" t="s">
        <v>25</v>
      </c>
      <c r="N376" s="44" t="s">
        <v>25</v>
      </c>
      <c r="O376" s="179"/>
      <c r="P376" s="120"/>
      <c r="Q376" s="120"/>
      <c r="R376" s="120"/>
      <c r="S376" s="120"/>
      <c r="T376" s="120"/>
      <c r="U376" s="120"/>
      <c r="V376" s="120"/>
      <c r="W376" s="120"/>
      <c r="X376" s="120"/>
      <c r="Y376" s="134"/>
      <c r="Z376" s="20"/>
    </row>
    <row r="377" spans="1:26" ht="37.5" x14ac:dyDescent="0.25">
      <c r="A377" s="86"/>
      <c r="B377" s="89"/>
      <c r="C377" s="92"/>
      <c r="D377" s="92"/>
      <c r="E377" s="92"/>
      <c r="F377" s="34" t="s">
        <v>65</v>
      </c>
      <c r="G377" s="26" t="s">
        <v>25</v>
      </c>
      <c r="H377" s="27" t="s">
        <v>25</v>
      </c>
      <c r="I377" s="28" t="s">
        <v>25</v>
      </c>
      <c r="J377" s="28" t="s">
        <v>25</v>
      </c>
      <c r="K377" s="28" t="s">
        <v>25</v>
      </c>
      <c r="L377" s="28" t="s">
        <v>25</v>
      </c>
      <c r="M377" s="28" t="s">
        <v>25</v>
      </c>
      <c r="N377" s="69" t="s">
        <v>25</v>
      </c>
      <c r="O377" s="179"/>
      <c r="P377" s="121"/>
      <c r="Q377" s="121"/>
      <c r="R377" s="121"/>
      <c r="S377" s="121"/>
      <c r="T377" s="121"/>
      <c r="U377" s="121"/>
      <c r="V377" s="121"/>
      <c r="W377" s="121"/>
      <c r="X377" s="121"/>
      <c r="Y377" s="135"/>
      <c r="Z377" s="20"/>
    </row>
    <row r="378" spans="1:26" ht="20.25" customHeight="1" x14ac:dyDescent="0.25">
      <c r="A378" s="84" t="s">
        <v>12</v>
      </c>
      <c r="B378" s="87" t="s">
        <v>97</v>
      </c>
      <c r="C378" s="90" t="s">
        <v>9</v>
      </c>
      <c r="D378" s="90" t="s">
        <v>70</v>
      </c>
      <c r="E378" s="90" t="s">
        <v>46</v>
      </c>
      <c r="F378" s="29" t="s">
        <v>11</v>
      </c>
      <c r="G378" s="20">
        <f>H378+I378+J378+K378+L378+M378+N378</f>
        <v>280997799.52999997</v>
      </c>
      <c r="H378" s="22">
        <f>32345191.51</f>
        <v>32345191.510000002</v>
      </c>
      <c r="I378" s="21">
        <f>I381+I380+I379</f>
        <v>36037123.719999999</v>
      </c>
      <c r="J378" s="23">
        <f t="shared" ref="J378:N378" si="103">J379+J380+J381</f>
        <v>38155956.559999995</v>
      </c>
      <c r="K378" s="23">
        <f t="shared" ref="K378:L378" si="104">K386+K394+K402+K410+K418+K426+K434+K442+K450+K458</f>
        <v>41731685.589999996</v>
      </c>
      <c r="L378" s="23">
        <f t="shared" si="104"/>
        <v>46579406.889999993</v>
      </c>
      <c r="M378" s="23">
        <f t="shared" si="103"/>
        <v>43001551.220000006</v>
      </c>
      <c r="N378" s="23">
        <f t="shared" si="103"/>
        <v>43146884.040000007</v>
      </c>
      <c r="O378" s="33"/>
      <c r="P378" s="119" t="s">
        <v>25</v>
      </c>
      <c r="Q378" s="119" t="s">
        <v>25</v>
      </c>
      <c r="R378" s="119" t="s">
        <v>25</v>
      </c>
      <c r="S378" s="119" t="s">
        <v>25</v>
      </c>
      <c r="T378" s="119" t="s">
        <v>25</v>
      </c>
      <c r="U378" s="119" t="s">
        <v>25</v>
      </c>
      <c r="V378" s="119" t="s">
        <v>25</v>
      </c>
      <c r="W378" s="119" t="s">
        <v>25</v>
      </c>
      <c r="X378" s="119" t="s">
        <v>25</v>
      </c>
      <c r="Y378" s="133" t="s">
        <v>25</v>
      </c>
      <c r="Z378" s="20"/>
    </row>
    <row r="379" spans="1:26" ht="37.5" x14ac:dyDescent="0.25">
      <c r="A379" s="85"/>
      <c r="B379" s="88"/>
      <c r="C379" s="91"/>
      <c r="D379" s="91"/>
      <c r="E379" s="91"/>
      <c r="F379" s="29" t="s">
        <v>26</v>
      </c>
      <c r="G379" s="20">
        <f>H379+I379+J379+K379+L379+M379+N379</f>
        <v>259798683.97999999</v>
      </c>
      <c r="H379" s="22">
        <f>H387+H395+H403+H411+H419+H427+H435+H443+H451+H459+H459</f>
        <v>26191527.479999997</v>
      </c>
      <c r="I379" s="23">
        <f>I387+I395+I403+I411+I419+I427+I435+I443+I451+I459</f>
        <v>33488617.649999999</v>
      </c>
      <c r="J379" s="23">
        <f t="shared" ref="J379:N379" si="105">J387+J395+J403+J411+J419+J427+J435+J443+J451+J459+J459</f>
        <v>34878839.989999995</v>
      </c>
      <c r="K379" s="23">
        <f t="shared" si="105"/>
        <v>38475953.999999993</v>
      </c>
      <c r="L379" s="23">
        <f t="shared" si="105"/>
        <v>42958329.819999993</v>
      </c>
      <c r="M379" s="23">
        <f t="shared" si="105"/>
        <v>41902707.520000003</v>
      </c>
      <c r="N379" s="23">
        <f t="shared" si="105"/>
        <v>41902707.520000003</v>
      </c>
      <c r="O379" s="178"/>
      <c r="P379" s="120"/>
      <c r="Q379" s="120"/>
      <c r="R379" s="120"/>
      <c r="S379" s="120"/>
      <c r="T379" s="120"/>
      <c r="U379" s="120"/>
      <c r="V379" s="120"/>
      <c r="W379" s="120"/>
      <c r="X379" s="120"/>
      <c r="Y379" s="134"/>
      <c r="Z379" s="20"/>
    </row>
    <row r="380" spans="1:26" ht="37.5" x14ac:dyDescent="0.25">
      <c r="A380" s="85"/>
      <c r="B380" s="88"/>
      <c r="C380" s="91"/>
      <c r="D380" s="91"/>
      <c r="E380" s="91"/>
      <c r="F380" s="19" t="s">
        <v>27</v>
      </c>
      <c r="G380" s="20">
        <f>H380+I380+J380+K380+L380+M380+N380</f>
        <v>12695571.559999999</v>
      </c>
      <c r="H380" s="56">
        <f>H388+H396+H404+H412+H420+H428+H436+H444+H444+H452+H460</f>
        <v>4910543.4000000004</v>
      </c>
      <c r="I380" s="51">
        <f>I388+I396+I404+I412+I420+I428+I436+I444+I444+I452+I460</f>
        <v>1229906.07</v>
      </c>
      <c r="J380" s="51">
        <f t="shared" ref="J380:L380" si="106">J388+J396+J404+J412+J420+J428+J436+J444+J444+J452+J460</f>
        <v>1528583.0799999998</v>
      </c>
      <c r="K380" s="51">
        <f t="shared" si="106"/>
        <v>1550000.45</v>
      </c>
      <c r="L380" s="51">
        <f t="shared" si="106"/>
        <v>1133518.3400000001</v>
      </c>
      <c r="M380" s="51">
        <f>M388+M396+M404+M412+M420+M428+M436+M444+M444+M452+M460</f>
        <v>1098843.7</v>
      </c>
      <c r="N380" s="51">
        <f>N388+N396+N404+N412+N420+N428+N436+N444+N444+N452+N460</f>
        <v>1244176.52</v>
      </c>
      <c r="O380" s="178"/>
      <c r="P380" s="120"/>
      <c r="Q380" s="120"/>
      <c r="R380" s="120"/>
      <c r="S380" s="120"/>
      <c r="T380" s="120"/>
      <c r="U380" s="120"/>
      <c r="V380" s="120"/>
      <c r="W380" s="120"/>
      <c r="X380" s="120"/>
      <c r="Y380" s="134"/>
      <c r="Z380" s="20"/>
    </row>
    <row r="381" spans="1:26" ht="56.25" x14ac:dyDescent="0.25">
      <c r="A381" s="85"/>
      <c r="B381" s="88"/>
      <c r="C381" s="91"/>
      <c r="D381" s="91"/>
      <c r="E381" s="91"/>
      <c r="F381" s="34" t="s">
        <v>62</v>
      </c>
      <c r="G381" s="20">
        <f>H381+I381+J381+K381+L381+M381+N381</f>
        <v>8523535.3599999994</v>
      </c>
      <c r="H381" s="56">
        <f>1263112</f>
        <v>1263112</v>
      </c>
      <c r="I381" s="23">
        <v>1318600</v>
      </c>
      <c r="J381" s="23">
        <f>J389+J397+J405</f>
        <v>1748533.49</v>
      </c>
      <c r="K381" s="23">
        <f>K389</f>
        <v>1705731.14</v>
      </c>
      <c r="L381" s="23">
        <f>L389+L397+L405+L413</f>
        <v>2487558.73</v>
      </c>
      <c r="M381" s="23">
        <v>0</v>
      </c>
      <c r="N381" s="23">
        <v>0</v>
      </c>
      <c r="O381" s="178"/>
      <c r="P381" s="120"/>
      <c r="Q381" s="120"/>
      <c r="R381" s="120"/>
      <c r="S381" s="120"/>
      <c r="T381" s="120"/>
      <c r="U381" s="120"/>
      <c r="V381" s="120"/>
      <c r="W381" s="120"/>
      <c r="X381" s="120"/>
      <c r="Y381" s="134"/>
      <c r="Z381" s="20"/>
    </row>
    <row r="382" spans="1:26" ht="37.5" x14ac:dyDescent="0.25">
      <c r="A382" s="85"/>
      <c r="B382" s="88"/>
      <c r="C382" s="91"/>
      <c r="D382" s="91"/>
      <c r="E382" s="91"/>
      <c r="F382" s="34" t="s">
        <v>143</v>
      </c>
      <c r="G382" s="20" t="s">
        <v>25</v>
      </c>
      <c r="H382" s="22" t="s">
        <v>25</v>
      </c>
      <c r="I382" s="21" t="s">
        <v>25</v>
      </c>
      <c r="J382" s="21" t="s">
        <v>25</v>
      </c>
      <c r="K382" s="21" t="s">
        <v>25</v>
      </c>
      <c r="L382" s="21" t="s">
        <v>25</v>
      </c>
      <c r="M382" s="21" t="s">
        <v>25</v>
      </c>
      <c r="N382" s="44" t="s">
        <v>25</v>
      </c>
      <c r="O382" s="179"/>
      <c r="P382" s="120"/>
      <c r="Q382" s="120"/>
      <c r="R382" s="120"/>
      <c r="S382" s="120"/>
      <c r="T382" s="120"/>
      <c r="U382" s="120"/>
      <c r="V382" s="120"/>
      <c r="W382" s="120"/>
      <c r="X382" s="120"/>
      <c r="Y382" s="134"/>
      <c r="Z382" s="20"/>
    </row>
    <row r="383" spans="1:26" ht="37.5" x14ac:dyDescent="0.25">
      <c r="A383" s="85"/>
      <c r="B383" s="88"/>
      <c r="C383" s="91"/>
      <c r="D383" s="91"/>
      <c r="E383" s="91"/>
      <c r="F383" s="34" t="s">
        <v>64</v>
      </c>
      <c r="G383" s="20" t="s">
        <v>25</v>
      </c>
      <c r="H383" s="22" t="s">
        <v>25</v>
      </c>
      <c r="I383" s="21" t="s">
        <v>25</v>
      </c>
      <c r="J383" s="21" t="s">
        <v>25</v>
      </c>
      <c r="K383" s="21" t="s">
        <v>25</v>
      </c>
      <c r="L383" s="21" t="s">
        <v>25</v>
      </c>
      <c r="M383" s="21" t="s">
        <v>25</v>
      </c>
      <c r="N383" s="44" t="s">
        <v>25</v>
      </c>
      <c r="O383" s="179"/>
      <c r="P383" s="120"/>
      <c r="Q383" s="120"/>
      <c r="R383" s="120"/>
      <c r="S383" s="120"/>
      <c r="T383" s="120"/>
      <c r="U383" s="120"/>
      <c r="V383" s="120"/>
      <c r="W383" s="120"/>
      <c r="X383" s="120"/>
      <c r="Y383" s="134"/>
      <c r="Z383" s="20"/>
    </row>
    <row r="384" spans="1:26" ht="56.25" x14ac:dyDescent="0.25">
      <c r="A384" s="85"/>
      <c r="B384" s="88"/>
      <c r="C384" s="91"/>
      <c r="D384" s="91"/>
      <c r="E384" s="91"/>
      <c r="F384" s="34" t="s">
        <v>63</v>
      </c>
      <c r="G384" s="20" t="s">
        <v>25</v>
      </c>
      <c r="H384" s="22" t="s">
        <v>25</v>
      </c>
      <c r="I384" s="21" t="s">
        <v>25</v>
      </c>
      <c r="J384" s="21" t="s">
        <v>25</v>
      </c>
      <c r="K384" s="21" t="s">
        <v>25</v>
      </c>
      <c r="L384" s="21" t="s">
        <v>25</v>
      </c>
      <c r="M384" s="21" t="s">
        <v>25</v>
      </c>
      <c r="N384" s="44" t="s">
        <v>25</v>
      </c>
      <c r="O384" s="179"/>
      <c r="P384" s="120"/>
      <c r="Q384" s="120"/>
      <c r="R384" s="120"/>
      <c r="S384" s="120"/>
      <c r="T384" s="120"/>
      <c r="U384" s="120"/>
      <c r="V384" s="120"/>
      <c r="W384" s="120"/>
      <c r="X384" s="120"/>
      <c r="Y384" s="134"/>
      <c r="Z384" s="20"/>
    </row>
    <row r="385" spans="1:26" ht="37.5" x14ac:dyDescent="0.25">
      <c r="A385" s="86"/>
      <c r="B385" s="89"/>
      <c r="C385" s="92"/>
      <c r="D385" s="92"/>
      <c r="E385" s="92"/>
      <c r="F385" s="34" t="s">
        <v>65</v>
      </c>
      <c r="G385" s="26" t="s">
        <v>25</v>
      </c>
      <c r="H385" s="27" t="s">
        <v>25</v>
      </c>
      <c r="I385" s="28" t="s">
        <v>25</v>
      </c>
      <c r="J385" s="28" t="s">
        <v>25</v>
      </c>
      <c r="K385" s="28" t="s">
        <v>25</v>
      </c>
      <c r="L385" s="28" t="s">
        <v>25</v>
      </c>
      <c r="M385" s="28" t="s">
        <v>25</v>
      </c>
      <c r="N385" s="69" t="s">
        <v>25</v>
      </c>
      <c r="O385" s="179"/>
      <c r="P385" s="121"/>
      <c r="Q385" s="121"/>
      <c r="R385" s="121"/>
      <c r="S385" s="121"/>
      <c r="T385" s="121"/>
      <c r="U385" s="121"/>
      <c r="V385" s="121"/>
      <c r="W385" s="121"/>
      <c r="X385" s="121"/>
      <c r="Y385" s="135"/>
      <c r="Z385" s="20"/>
    </row>
    <row r="386" spans="1:26" ht="20.25" customHeight="1" x14ac:dyDescent="0.25">
      <c r="A386" s="84" t="s">
        <v>16</v>
      </c>
      <c r="B386" s="87" t="s">
        <v>88</v>
      </c>
      <c r="C386" s="90" t="s">
        <v>9</v>
      </c>
      <c r="D386" s="90" t="s">
        <v>70</v>
      </c>
      <c r="E386" s="90" t="s">
        <v>46</v>
      </c>
      <c r="F386" s="29" t="s">
        <v>11</v>
      </c>
      <c r="G386" s="20">
        <f>H386+I386+J386+K386+L386+M386+N386</f>
        <v>247870158.74000001</v>
      </c>
      <c r="H386" s="22">
        <f>H387+H388+H389</f>
        <v>26105844.209999997</v>
      </c>
      <c r="I386" s="23">
        <f>I387+I388+I389</f>
        <v>32515244.009999998</v>
      </c>
      <c r="J386" s="23">
        <f t="shared" ref="J386:N386" si="107">J387+J388+J389</f>
        <v>34183522.980000004</v>
      </c>
      <c r="K386" s="23">
        <f t="shared" si="107"/>
        <v>37166445.490000002</v>
      </c>
      <c r="L386" s="23">
        <f t="shared" si="107"/>
        <v>41334340.170000002</v>
      </c>
      <c r="M386" s="23">
        <f t="shared" si="107"/>
        <v>38281892.440000005</v>
      </c>
      <c r="N386" s="23">
        <f t="shared" si="107"/>
        <v>38282869.440000005</v>
      </c>
      <c r="O386" s="33"/>
      <c r="P386" s="125" t="s">
        <v>98</v>
      </c>
      <c r="Q386" s="125" t="s">
        <v>86</v>
      </c>
      <c r="R386" s="122">
        <v>100</v>
      </c>
      <c r="S386" s="122">
        <v>100</v>
      </c>
      <c r="T386" s="122">
        <v>100</v>
      </c>
      <c r="U386" s="122">
        <v>100</v>
      </c>
      <c r="V386" s="122">
        <v>100</v>
      </c>
      <c r="W386" s="122">
        <v>100</v>
      </c>
      <c r="X386" s="122">
        <v>100</v>
      </c>
      <c r="Y386" s="206">
        <v>100</v>
      </c>
      <c r="Z386" s="211"/>
    </row>
    <row r="387" spans="1:26" ht="37.5" x14ac:dyDescent="0.25">
      <c r="A387" s="85"/>
      <c r="B387" s="88"/>
      <c r="C387" s="91"/>
      <c r="D387" s="91"/>
      <c r="E387" s="91"/>
      <c r="F387" s="29" t="s">
        <v>26</v>
      </c>
      <c r="G387" s="20">
        <f>H387+I387+J387+K387+L387+M387+N387</f>
        <v>230440892.51000005</v>
      </c>
      <c r="H387" s="22">
        <v>23509725.809999999</v>
      </c>
      <c r="I387" s="23">
        <v>29967383.149999999</v>
      </c>
      <c r="J387" s="23">
        <v>30972345.57</v>
      </c>
      <c r="K387" s="23">
        <v>33910786.219999999</v>
      </c>
      <c r="L387" s="23">
        <v>37713615.920000002</v>
      </c>
      <c r="M387" s="23">
        <v>37183517.920000002</v>
      </c>
      <c r="N387" s="23">
        <v>37183517.920000002</v>
      </c>
      <c r="O387" s="178"/>
      <c r="P387" s="126"/>
      <c r="Q387" s="126"/>
      <c r="R387" s="123"/>
      <c r="S387" s="123"/>
      <c r="T387" s="123"/>
      <c r="U387" s="123"/>
      <c r="V387" s="123"/>
      <c r="W387" s="123"/>
      <c r="X387" s="123"/>
      <c r="Y387" s="207"/>
      <c r="Z387" s="211"/>
    </row>
    <row r="388" spans="1:26" ht="37.5" x14ac:dyDescent="0.25">
      <c r="A388" s="85"/>
      <c r="B388" s="88"/>
      <c r="C388" s="91"/>
      <c r="D388" s="91"/>
      <c r="E388" s="91"/>
      <c r="F388" s="19" t="s">
        <v>27</v>
      </c>
      <c r="G388" s="20">
        <f>H388+I388+J388+K388+L388+M388+N388</f>
        <v>8905730.8699999992</v>
      </c>
      <c r="H388" s="22">
        <v>1333006.3999999999</v>
      </c>
      <c r="I388" s="23">
        <v>1229260.8600000001</v>
      </c>
      <c r="J388" s="23">
        <v>1462643.92</v>
      </c>
      <c r="K388" s="23">
        <v>1549928.13</v>
      </c>
      <c r="L388" s="23">
        <v>1133165.52</v>
      </c>
      <c r="M388" s="23">
        <v>1098374.52</v>
      </c>
      <c r="N388" s="23">
        <v>1099351.52</v>
      </c>
      <c r="O388" s="178"/>
      <c r="P388" s="126"/>
      <c r="Q388" s="126"/>
      <c r="R388" s="123"/>
      <c r="S388" s="123"/>
      <c r="T388" s="123"/>
      <c r="U388" s="123"/>
      <c r="V388" s="123"/>
      <c r="W388" s="123"/>
      <c r="X388" s="123"/>
      <c r="Y388" s="207"/>
      <c r="Z388" s="211"/>
    </row>
    <row r="389" spans="1:26" ht="56.25" x14ac:dyDescent="0.25">
      <c r="A389" s="85"/>
      <c r="B389" s="88"/>
      <c r="C389" s="91"/>
      <c r="D389" s="91"/>
      <c r="E389" s="91"/>
      <c r="F389" s="34" t="s">
        <v>62</v>
      </c>
      <c r="G389" s="20">
        <f>H389+I389+J389+K389+L389+M389+N389</f>
        <v>8523535.3599999994</v>
      </c>
      <c r="H389" s="22">
        <v>1263112</v>
      </c>
      <c r="I389" s="23">
        <v>1318600</v>
      </c>
      <c r="J389" s="23">
        <v>1748533.49</v>
      </c>
      <c r="K389" s="23">
        <v>1705731.14</v>
      </c>
      <c r="L389" s="23">
        <v>2487558.73</v>
      </c>
      <c r="M389" s="23">
        <v>0</v>
      </c>
      <c r="N389" s="23">
        <v>0</v>
      </c>
      <c r="O389" s="178"/>
      <c r="P389" s="126"/>
      <c r="Q389" s="126"/>
      <c r="R389" s="123"/>
      <c r="S389" s="123"/>
      <c r="T389" s="123"/>
      <c r="U389" s="123"/>
      <c r="V389" s="123"/>
      <c r="W389" s="123"/>
      <c r="X389" s="123"/>
      <c r="Y389" s="207"/>
      <c r="Z389" s="211"/>
    </row>
    <row r="390" spans="1:26" ht="37.5" x14ac:dyDescent="0.25">
      <c r="A390" s="85"/>
      <c r="B390" s="88"/>
      <c r="C390" s="91"/>
      <c r="D390" s="91"/>
      <c r="E390" s="91"/>
      <c r="F390" s="34" t="s">
        <v>143</v>
      </c>
      <c r="G390" s="20" t="s">
        <v>25</v>
      </c>
      <c r="H390" s="22" t="s">
        <v>25</v>
      </c>
      <c r="I390" s="21" t="s">
        <v>25</v>
      </c>
      <c r="J390" s="21" t="s">
        <v>25</v>
      </c>
      <c r="K390" s="21" t="s">
        <v>25</v>
      </c>
      <c r="L390" s="21" t="s">
        <v>25</v>
      </c>
      <c r="M390" s="21" t="s">
        <v>25</v>
      </c>
      <c r="N390" s="44" t="s">
        <v>25</v>
      </c>
      <c r="O390" s="179"/>
      <c r="P390" s="126"/>
      <c r="Q390" s="126"/>
      <c r="R390" s="123"/>
      <c r="S390" s="123"/>
      <c r="T390" s="123"/>
      <c r="U390" s="123"/>
      <c r="V390" s="123"/>
      <c r="W390" s="123"/>
      <c r="X390" s="123"/>
      <c r="Y390" s="207"/>
      <c r="Z390" s="211"/>
    </row>
    <row r="391" spans="1:26" ht="20.25" customHeight="1" x14ac:dyDescent="0.25">
      <c r="A391" s="85"/>
      <c r="B391" s="88"/>
      <c r="C391" s="91"/>
      <c r="D391" s="91"/>
      <c r="E391" s="91"/>
      <c r="F391" s="34" t="s">
        <v>64</v>
      </c>
      <c r="G391" s="20" t="s">
        <v>25</v>
      </c>
      <c r="H391" s="22" t="s">
        <v>25</v>
      </c>
      <c r="I391" s="21" t="s">
        <v>25</v>
      </c>
      <c r="J391" s="21" t="s">
        <v>25</v>
      </c>
      <c r="K391" s="21" t="s">
        <v>25</v>
      </c>
      <c r="L391" s="21" t="s">
        <v>25</v>
      </c>
      <c r="M391" s="21" t="s">
        <v>25</v>
      </c>
      <c r="N391" s="44" t="s">
        <v>25</v>
      </c>
      <c r="O391" s="179"/>
      <c r="P391" s="126"/>
      <c r="Q391" s="126"/>
      <c r="R391" s="123"/>
      <c r="S391" s="123"/>
      <c r="T391" s="123"/>
      <c r="U391" s="123"/>
      <c r="V391" s="123"/>
      <c r="W391" s="123"/>
      <c r="X391" s="123"/>
      <c r="Y391" s="207"/>
      <c r="Z391" s="211"/>
    </row>
    <row r="392" spans="1:26" ht="56.25" x14ac:dyDescent="0.25">
      <c r="A392" s="85"/>
      <c r="B392" s="88"/>
      <c r="C392" s="91"/>
      <c r="D392" s="91"/>
      <c r="E392" s="91"/>
      <c r="F392" s="34" t="s">
        <v>63</v>
      </c>
      <c r="G392" s="20" t="s">
        <v>25</v>
      </c>
      <c r="H392" s="22" t="s">
        <v>25</v>
      </c>
      <c r="I392" s="21" t="s">
        <v>25</v>
      </c>
      <c r="J392" s="21" t="s">
        <v>25</v>
      </c>
      <c r="K392" s="21" t="s">
        <v>25</v>
      </c>
      <c r="L392" s="21" t="s">
        <v>25</v>
      </c>
      <c r="M392" s="21" t="s">
        <v>25</v>
      </c>
      <c r="N392" s="44" t="s">
        <v>25</v>
      </c>
      <c r="O392" s="179"/>
      <c r="P392" s="126"/>
      <c r="Q392" s="126"/>
      <c r="R392" s="123"/>
      <c r="S392" s="123"/>
      <c r="T392" s="123"/>
      <c r="U392" s="123"/>
      <c r="V392" s="123"/>
      <c r="W392" s="123"/>
      <c r="X392" s="123"/>
      <c r="Y392" s="207"/>
      <c r="Z392" s="211"/>
    </row>
    <row r="393" spans="1:26" ht="37.5" x14ac:dyDescent="0.25">
      <c r="A393" s="86"/>
      <c r="B393" s="89"/>
      <c r="C393" s="92"/>
      <c r="D393" s="92"/>
      <c r="E393" s="92"/>
      <c r="F393" s="34" t="s">
        <v>65</v>
      </c>
      <c r="G393" s="26" t="s">
        <v>25</v>
      </c>
      <c r="H393" s="27" t="s">
        <v>25</v>
      </c>
      <c r="I393" s="28" t="s">
        <v>25</v>
      </c>
      <c r="J393" s="28" t="s">
        <v>25</v>
      </c>
      <c r="K393" s="28" t="s">
        <v>25</v>
      </c>
      <c r="L393" s="28" t="s">
        <v>25</v>
      </c>
      <c r="M393" s="28" t="s">
        <v>25</v>
      </c>
      <c r="N393" s="69" t="s">
        <v>25</v>
      </c>
      <c r="O393" s="179"/>
      <c r="P393" s="127"/>
      <c r="Q393" s="127"/>
      <c r="R393" s="124"/>
      <c r="S393" s="124"/>
      <c r="T393" s="124"/>
      <c r="U393" s="124"/>
      <c r="V393" s="124"/>
      <c r="W393" s="124"/>
      <c r="X393" s="124"/>
      <c r="Y393" s="208"/>
      <c r="Z393" s="211"/>
    </row>
    <row r="394" spans="1:26" ht="20.25" customHeight="1" x14ac:dyDescent="0.25">
      <c r="A394" s="84" t="s">
        <v>17</v>
      </c>
      <c r="B394" s="87" t="s">
        <v>89</v>
      </c>
      <c r="C394" s="90" t="s">
        <v>9</v>
      </c>
      <c r="D394" s="90" t="s">
        <v>70</v>
      </c>
      <c r="E394" s="90" t="s">
        <v>46</v>
      </c>
      <c r="F394" s="29" t="s">
        <v>11</v>
      </c>
      <c r="G394" s="20">
        <f>H394+I394+J394+K394+L394+M394+N394</f>
        <v>1526722.66</v>
      </c>
      <c r="H394" s="22">
        <f t="shared" ref="H394:I394" si="108">H395+H396+H397</f>
        <v>254980</v>
      </c>
      <c r="I394" s="21">
        <f t="shared" si="108"/>
        <v>349600</v>
      </c>
      <c r="J394" s="21">
        <f>J397+J396+J395</f>
        <v>305040</v>
      </c>
      <c r="K394" s="21">
        <f>K395</f>
        <v>283300</v>
      </c>
      <c r="L394" s="21">
        <f>L395+L396+L397</f>
        <v>333802.65999999997</v>
      </c>
      <c r="M394" s="21">
        <f>M395+M396+M397</f>
        <v>0</v>
      </c>
      <c r="N394" s="21">
        <f t="shared" ref="N394" si="109">N395+N396+N397</f>
        <v>0</v>
      </c>
      <c r="O394" s="28"/>
      <c r="P394" s="125" t="s">
        <v>99</v>
      </c>
      <c r="Q394" s="125" t="s">
        <v>18</v>
      </c>
      <c r="R394" s="122">
        <v>2</v>
      </c>
      <c r="S394" s="122">
        <v>2</v>
      </c>
      <c r="T394" s="122">
        <v>2</v>
      </c>
      <c r="U394" s="122">
        <v>2</v>
      </c>
      <c r="V394" s="122">
        <v>2</v>
      </c>
      <c r="W394" s="122">
        <v>2</v>
      </c>
      <c r="X394" s="122">
        <v>2</v>
      </c>
      <c r="Y394" s="206">
        <v>2</v>
      </c>
      <c r="Z394" s="211"/>
    </row>
    <row r="395" spans="1:26" ht="37.5" x14ac:dyDescent="0.25">
      <c r="A395" s="85"/>
      <c r="B395" s="88"/>
      <c r="C395" s="91"/>
      <c r="D395" s="91"/>
      <c r="E395" s="91"/>
      <c r="F395" s="29" t="s">
        <v>26</v>
      </c>
      <c r="G395" s="20">
        <f>H395+I395+J395+K395+L395+M395+N395</f>
        <v>1526722.66</v>
      </c>
      <c r="H395" s="22">
        <v>254980</v>
      </c>
      <c r="I395" s="23">
        <v>349600</v>
      </c>
      <c r="J395" s="23">
        <v>305040</v>
      </c>
      <c r="K395" s="23">
        <v>283300</v>
      </c>
      <c r="L395" s="23">
        <v>333802.65999999997</v>
      </c>
      <c r="M395" s="23">
        <v>0</v>
      </c>
      <c r="N395" s="23">
        <v>0</v>
      </c>
      <c r="O395" s="178"/>
      <c r="P395" s="126"/>
      <c r="Q395" s="126"/>
      <c r="R395" s="123"/>
      <c r="S395" s="123"/>
      <c r="T395" s="123"/>
      <c r="U395" s="123"/>
      <c r="V395" s="123"/>
      <c r="W395" s="123"/>
      <c r="X395" s="123"/>
      <c r="Y395" s="207"/>
      <c r="Z395" s="211"/>
    </row>
    <row r="396" spans="1:26" ht="37.5" x14ac:dyDescent="0.25">
      <c r="A396" s="85"/>
      <c r="B396" s="88"/>
      <c r="C396" s="91"/>
      <c r="D396" s="91"/>
      <c r="E396" s="91"/>
      <c r="F396" s="19" t="s">
        <v>27</v>
      </c>
      <c r="G396" s="20">
        <f>H396+I396+J396+K396+L396+M396+N396</f>
        <v>0</v>
      </c>
      <c r="H396" s="22">
        <v>0</v>
      </c>
      <c r="I396" s="23">
        <v>0</v>
      </c>
      <c r="J396" s="23">
        <v>0</v>
      </c>
      <c r="K396" s="23">
        <v>0</v>
      </c>
      <c r="L396" s="23">
        <v>0</v>
      </c>
      <c r="M396" s="23">
        <v>0</v>
      </c>
      <c r="N396" s="23">
        <v>0</v>
      </c>
      <c r="O396" s="178"/>
      <c r="P396" s="126"/>
      <c r="Q396" s="126"/>
      <c r="R396" s="123"/>
      <c r="S396" s="123"/>
      <c r="T396" s="123"/>
      <c r="U396" s="123"/>
      <c r="V396" s="123"/>
      <c r="W396" s="123"/>
      <c r="X396" s="123"/>
      <c r="Y396" s="207"/>
      <c r="Z396" s="211"/>
    </row>
    <row r="397" spans="1:26" ht="56.25" x14ac:dyDescent="0.25">
      <c r="A397" s="85"/>
      <c r="B397" s="88"/>
      <c r="C397" s="91"/>
      <c r="D397" s="91"/>
      <c r="E397" s="91"/>
      <c r="F397" s="34" t="s">
        <v>62</v>
      </c>
      <c r="G397" s="20">
        <f>H397+I397+J397+K397+L397+M397+N397</f>
        <v>0</v>
      </c>
      <c r="H397" s="22">
        <v>0</v>
      </c>
      <c r="I397" s="23">
        <v>0</v>
      </c>
      <c r="J397" s="23">
        <v>0</v>
      </c>
      <c r="K397" s="23">
        <v>0</v>
      </c>
      <c r="L397" s="23">
        <v>0</v>
      </c>
      <c r="M397" s="23">
        <v>0</v>
      </c>
      <c r="N397" s="23">
        <v>0</v>
      </c>
      <c r="O397" s="178"/>
      <c r="P397" s="126"/>
      <c r="Q397" s="126"/>
      <c r="R397" s="123"/>
      <c r="S397" s="123"/>
      <c r="T397" s="123"/>
      <c r="U397" s="123"/>
      <c r="V397" s="123"/>
      <c r="W397" s="123"/>
      <c r="X397" s="123"/>
      <c r="Y397" s="207"/>
      <c r="Z397" s="211"/>
    </row>
    <row r="398" spans="1:26" ht="37.5" x14ac:dyDescent="0.25">
      <c r="A398" s="85"/>
      <c r="B398" s="88"/>
      <c r="C398" s="91"/>
      <c r="D398" s="91"/>
      <c r="E398" s="91"/>
      <c r="F398" s="34" t="s">
        <v>143</v>
      </c>
      <c r="G398" s="20" t="s">
        <v>25</v>
      </c>
      <c r="H398" s="22" t="s">
        <v>25</v>
      </c>
      <c r="I398" s="21" t="s">
        <v>25</v>
      </c>
      <c r="J398" s="21" t="s">
        <v>25</v>
      </c>
      <c r="K398" s="21" t="s">
        <v>25</v>
      </c>
      <c r="L398" s="21" t="s">
        <v>25</v>
      </c>
      <c r="M398" s="21" t="s">
        <v>25</v>
      </c>
      <c r="N398" s="44" t="s">
        <v>25</v>
      </c>
      <c r="O398" s="179"/>
      <c r="P398" s="126"/>
      <c r="Q398" s="126"/>
      <c r="R398" s="123"/>
      <c r="S398" s="123"/>
      <c r="T398" s="123"/>
      <c r="U398" s="123"/>
      <c r="V398" s="123"/>
      <c r="W398" s="123"/>
      <c r="X398" s="123"/>
      <c r="Y398" s="207"/>
      <c r="Z398" s="211"/>
    </row>
    <row r="399" spans="1:26" ht="37.5" x14ac:dyDescent="0.25">
      <c r="A399" s="85"/>
      <c r="B399" s="88"/>
      <c r="C399" s="91"/>
      <c r="D399" s="91"/>
      <c r="E399" s="91"/>
      <c r="F399" s="34" t="s">
        <v>64</v>
      </c>
      <c r="G399" s="20" t="s">
        <v>25</v>
      </c>
      <c r="H399" s="22" t="s">
        <v>25</v>
      </c>
      <c r="I399" s="21" t="s">
        <v>25</v>
      </c>
      <c r="J399" s="21" t="s">
        <v>25</v>
      </c>
      <c r="K399" s="21" t="s">
        <v>25</v>
      </c>
      <c r="L399" s="21" t="s">
        <v>25</v>
      </c>
      <c r="M399" s="21" t="s">
        <v>25</v>
      </c>
      <c r="N399" s="44" t="s">
        <v>25</v>
      </c>
      <c r="O399" s="179"/>
      <c r="P399" s="126"/>
      <c r="Q399" s="126"/>
      <c r="R399" s="123"/>
      <c r="S399" s="123"/>
      <c r="T399" s="123"/>
      <c r="U399" s="123"/>
      <c r="V399" s="123"/>
      <c r="W399" s="123"/>
      <c r="X399" s="123"/>
      <c r="Y399" s="207"/>
      <c r="Z399" s="211"/>
    </row>
    <row r="400" spans="1:26" ht="56.25" x14ac:dyDescent="0.25">
      <c r="A400" s="85"/>
      <c r="B400" s="88"/>
      <c r="C400" s="91"/>
      <c r="D400" s="91"/>
      <c r="E400" s="91"/>
      <c r="F400" s="34" t="s">
        <v>63</v>
      </c>
      <c r="G400" s="20" t="s">
        <v>25</v>
      </c>
      <c r="H400" s="22" t="s">
        <v>25</v>
      </c>
      <c r="I400" s="21" t="s">
        <v>25</v>
      </c>
      <c r="J400" s="21" t="s">
        <v>25</v>
      </c>
      <c r="K400" s="21" t="s">
        <v>25</v>
      </c>
      <c r="L400" s="21" t="s">
        <v>25</v>
      </c>
      <c r="M400" s="21" t="s">
        <v>25</v>
      </c>
      <c r="N400" s="44" t="s">
        <v>25</v>
      </c>
      <c r="O400" s="179"/>
      <c r="P400" s="126"/>
      <c r="Q400" s="126"/>
      <c r="R400" s="123"/>
      <c r="S400" s="123"/>
      <c r="T400" s="123"/>
      <c r="U400" s="123"/>
      <c r="V400" s="123"/>
      <c r="W400" s="123"/>
      <c r="X400" s="123"/>
      <c r="Y400" s="207"/>
      <c r="Z400" s="211"/>
    </row>
    <row r="401" spans="1:26" ht="37.5" x14ac:dyDescent="0.25">
      <c r="A401" s="86"/>
      <c r="B401" s="89"/>
      <c r="C401" s="92"/>
      <c r="D401" s="92"/>
      <c r="E401" s="92"/>
      <c r="F401" s="34" t="s">
        <v>65</v>
      </c>
      <c r="G401" s="26" t="s">
        <v>25</v>
      </c>
      <c r="H401" s="27" t="s">
        <v>25</v>
      </c>
      <c r="I401" s="28" t="s">
        <v>25</v>
      </c>
      <c r="J401" s="28" t="s">
        <v>25</v>
      </c>
      <c r="K401" s="28" t="s">
        <v>25</v>
      </c>
      <c r="L401" s="28" t="s">
        <v>25</v>
      </c>
      <c r="M401" s="28" t="s">
        <v>25</v>
      </c>
      <c r="N401" s="69" t="s">
        <v>25</v>
      </c>
      <c r="O401" s="179"/>
      <c r="P401" s="127"/>
      <c r="Q401" s="127"/>
      <c r="R401" s="124"/>
      <c r="S401" s="124"/>
      <c r="T401" s="124"/>
      <c r="U401" s="124"/>
      <c r="V401" s="124"/>
      <c r="W401" s="124"/>
      <c r="X401" s="124"/>
      <c r="Y401" s="208"/>
      <c r="Z401" s="211"/>
    </row>
    <row r="402" spans="1:26" ht="20.25" customHeight="1" x14ac:dyDescent="0.25">
      <c r="A402" s="84" t="s">
        <v>28</v>
      </c>
      <c r="B402" s="87" t="s">
        <v>90</v>
      </c>
      <c r="C402" s="90" t="s">
        <v>9</v>
      </c>
      <c r="D402" s="90" t="s">
        <v>70</v>
      </c>
      <c r="E402" s="90" t="s">
        <v>46</v>
      </c>
      <c r="F402" s="29" t="s">
        <v>11</v>
      </c>
      <c r="G402" s="20">
        <f>H402+I402+J402+K402+L402+M402+N402</f>
        <v>31258.71</v>
      </c>
      <c r="H402" s="22">
        <v>0</v>
      </c>
      <c r="I402" s="21">
        <v>0</v>
      </c>
      <c r="J402" s="21">
        <v>0</v>
      </c>
      <c r="K402" s="21">
        <f>K403</f>
        <v>0</v>
      </c>
      <c r="L402" s="21">
        <f>L403+L404+L405</f>
        <v>10479.51</v>
      </c>
      <c r="M402" s="21">
        <f>M403+M404+M405</f>
        <v>10389.6</v>
      </c>
      <c r="N402" s="21">
        <f>N403+N404+N405</f>
        <v>10389.6</v>
      </c>
      <c r="O402" s="28"/>
      <c r="P402" s="125" t="s">
        <v>100</v>
      </c>
      <c r="Q402" s="125" t="s">
        <v>86</v>
      </c>
      <c r="R402" s="122">
        <v>100</v>
      </c>
      <c r="S402" s="122">
        <v>100</v>
      </c>
      <c r="T402" s="122">
        <v>100</v>
      </c>
      <c r="U402" s="122">
        <v>100</v>
      </c>
      <c r="V402" s="122">
        <v>100</v>
      </c>
      <c r="W402" s="122">
        <v>100</v>
      </c>
      <c r="X402" s="122">
        <v>100</v>
      </c>
      <c r="Y402" s="206">
        <v>100</v>
      </c>
      <c r="Z402" s="211"/>
    </row>
    <row r="403" spans="1:26" ht="37.5" x14ac:dyDescent="0.25">
      <c r="A403" s="85"/>
      <c r="B403" s="88"/>
      <c r="C403" s="91"/>
      <c r="D403" s="91"/>
      <c r="E403" s="91"/>
      <c r="F403" s="29" t="s">
        <v>26</v>
      </c>
      <c r="G403" s="20">
        <f>H403+I403+J403+K403+L403+M403+N403</f>
        <v>31258.71</v>
      </c>
      <c r="H403" s="22">
        <v>0</v>
      </c>
      <c r="I403" s="21">
        <v>0</v>
      </c>
      <c r="J403" s="21">
        <v>0</v>
      </c>
      <c r="K403" s="21">
        <v>0</v>
      </c>
      <c r="L403" s="21">
        <v>10479.51</v>
      </c>
      <c r="M403" s="21">
        <v>10389.6</v>
      </c>
      <c r="N403" s="21">
        <v>10389.6</v>
      </c>
      <c r="O403" s="177"/>
      <c r="P403" s="126"/>
      <c r="Q403" s="126"/>
      <c r="R403" s="123"/>
      <c r="S403" s="123"/>
      <c r="T403" s="123"/>
      <c r="U403" s="123"/>
      <c r="V403" s="123"/>
      <c r="W403" s="123"/>
      <c r="X403" s="123"/>
      <c r="Y403" s="207"/>
      <c r="Z403" s="211"/>
    </row>
    <row r="404" spans="1:26" ht="37.5" x14ac:dyDescent="0.25">
      <c r="A404" s="85"/>
      <c r="B404" s="88"/>
      <c r="C404" s="91"/>
      <c r="D404" s="91"/>
      <c r="E404" s="91"/>
      <c r="F404" s="29" t="s">
        <v>27</v>
      </c>
      <c r="G404" s="20">
        <f>H404+I404+J404+K404+L404+M404+N404</f>
        <v>0</v>
      </c>
      <c r="H404" s="22">
        <v>0</v>
      </c>
      <c r="I404" s="21">
        <v>0</v>
      </c>
      <c r="J404" s="21">
        <v>0</v>
      </c>
      <c r="K404" s="21">
        <v>0</v>
      </c>
      <c r="L404" s="21">
        <v>0</v>
      </c>
      <c r="M404" s="21">
        <v>0</v>
      </c>
      <c r="N404" s="21">
        <v>0</v>
      </c>
      <c r="O404" s="177"/>
      <c r="P404" s="126"/>
      <c r="Q404" s="126"/>
      <c r="R404" s="123"/>
      <c r="S404" s="123"/>
      <c r="T404" s="123"/>
      <c r="U404" s="123"/>
      <c r="V404" s="123"/>
      <c r="W404" s="123"/>
      <c r="X404" s="123"/>
      <c r="Y404" s="207"/>
      <c r="Z404" s="211"/>
    </row>
    <row r="405" spans="1:26" ht="56.25" x14ac:dyDescent="0.25">
      <c r="A405" s="85"/>
      <c r="B405" s="88"/>
      <c r="C405" s="91"/>
      <c r="D405" s="91"/>
      <c r="E405" s="91"/>
      <c r="F405" s="34" t="s">
        <v>62</v>
      </c>
      <c r="G405" s="20">
        <f>H405+I405+J405+K405+L405</f>
        <v>0</v>
      </c>
      <c r="H405" s="22">
        <v>0</v>
      </c>
      <c r="I405" s="21">
        <v>0</v>
      </c>
      <c r="J405" s="21">
        <v>0</v>
      </c>
      <c r="K405" s="21">
        <v>0</v>
      </c>
      <c r="L405" s="21">
        <v>0</v>
      </c>
      <c r="M405" s="21">
        <v>0</v>
      </c>
      <c r="N405" s="21">
        <v>0</v>
      </c>
      <c r="O405" s="177"/>
      <c r="P405" s="126"/>
      <c r="Q405" s="126"/>
      <c r="R405" s="123"/>
      <c r="S405" s="123"/>
      <c r="T405" s="123"/>
      <c r="U405" s="123"/>
      <c r="V405" s="123"/>
      <c r="W405" s="123"/>
      <c r="X405" s="123"/>
      <c r="Y405" s="207"/>
      <c r="Z405" s="211"/>
    </row>
    <row r="406" spans="1:26" ht="37.5" x14ac:dyDescent="0.25">
      <c r="A406" s="85"/>
      <c r="B406" s="88"/>
      <c r="C406" s="91"/>
      <c r="D406" s="91"/>
      <c r="E406" s="91"/>
      <c r="F406" s="34" t="s">
        <v>143</v>
      </c>
      <c r="G406" s="20" t="s">
        <v>25</v>
      </c>
      <c r="H406" s="22" t="s">
        <v>25</v>
      </c>
      <c r="I406" s="21" t="s">
        <v>25</v>
      </c>
      <c r="J406" s="21" t="s">
        <v>25</v>
      </c>
      <c r="K406" s="21" t="s">
        <v>25</v>
      </c>
      <c r="L406" s="44" t="s">
        <v>25</v>
      </c>
      <c r="M406" s="44" t="s">
        <v>25</v>
      </c>
      <c r="N406" s="44" t="s">
        <v>25</v>
      </c>
      <c r="O406" s="179"/>
      <c r="P406" s="126"/>
      <c r="Q406" s="126"/>
      <c r="R406" s="123"/>
      <c r="S406" s="123"/>
      <c r="T406" s="123"/>
      <c r="U406" s="123"/>
      <c r="V406" s="123"/>
      <c r="W406" s="123"/>
      <c r="X406" s="123"/>
      <c r="Y406" s="207"/>
      <c r="Z406" s="211"/>
    </row>
    <row r="407" spans="1:26" ht="37.5" x14ac:dyDescent="0.25">
      <c r="A407" s="85"/>
      <c r="B407" s="88"/>
      <c r="C407" s="91"/>
      <c r="D407" s="91"/>
      <c r="E407" s="91"/>
      <c r="F407" s="34" t="s">
        <v>64</v>
      </c>
      <c r="G407" s="20" t="s">
        <v>25</v>
      </c>
      <c r="H407" s="22" t="s">
        <v>25</v>
      </c>
      <c r="I407" s="21" t="s">
        <v>25</v>
      </c>
      <c r="J407" s="21" t="s">
        <v>25</v>
      </c>
      <c r="K407" s="21" t="s">
        <v>25</v>
      </c>
      <c r="L407" s="21" t="s">
        <v>25</v>
      </c>
      <c r="M407" s="21" t="s">
        <v>25</v>
      </c>
      <c r="N407" s="44" t="s">
        <v>25</v>
      </c>
      <c r="O407" s="179"/>
      <c r="P407" s="126"/>
      <c r="Q407" s="126"/>
      <c r="R407" s="123"/>
      <c r="S407" s="123"/>
      <c r="T407" s="123"/>
      <c r="U407" s="123"/>
      <c r="V407" s="123"/>
      <c r="W407" s="123"/>
      <c r="X407" s="123"/>
      <c r="Y407" s="207"/>
      <c r="Z407" s="211"/>
    </row>
    <row r="408" spans="1:26" ht="56.25" x14ac:dyDescent="0.25">
      <c r="A408" s="85"/>
      <c r="B408" s="88"/>
      <c r="C408" s="91"/>
      <c r="D408" s="91"/>
      <c r="E408" s="91"/>
      <c r="F408" s="34" t="s">
        <v>63</v>
      </c>
      <c r="G408" s="20" t="s">
        <v>25</v>
      </c>
      <c r="H408" s="22" t="s">
        <v>25</v>
      </c>
      <c r="I408" s="21" t="s">
        <v>25</v>
      </c>
      <c r="J408" s="21" t="s">
        <v>25</v>
      </c>
      <c r="K408" s="21" t="s">
        <v>25</v>
      </c>
      <c r="L408" s="21" t="s">
        <v>25</v>
      </c>
      <c r="M408" s="21" t="s">
        <v>25</v>
      </c>
      <c r="N408" s="44" t="s">
        <v>25</v>
      </c>
      <c r="O408" s="179"/>
      <c r="P408" s="126"/>
      <c r="Q408" s="126"/>
      <c r="R408" s="123"/>
      <c r="S408" s="123"/>
      <c r="T408" s="123"/>
      <c r="U408" s="123"/>
      <c r="V408" s="123"/>
      <c r="W408" s="123"/>
      <c r="X408" s="123"/>
      <c r="Y408" s="207"/>
      <c r="Z408" s="211"/>
    </row>
    <row r="409" spans="1:26" ht="37.5" x14ac:dyDescent="0.25">
      <c r="A409" s="86"/>
      <c r="B409" s="89"/>
      <c r="C409" s="92"/>
      <c r="D409" s="92"/>
      <c r="E409" s="92"/>
      <c r="F409" s="34" t="s">
        <v>65</v>
      </c>
      <c r="G409" s="26" t="s">
        <v>25</v>
      </c>
      <c r="H409" s="27" t="s">
        <v>25</v>
      </c>
      <c r="I409" s="28" t="s">
        <v>25</v>
      </c>
      <c r="J409" s="28" t="s">
        <v>25</v>
      </c>
      <c r="K409" s="28" t="s">
        <v>25</v>
      </c>
      <c r="L409" s="28" t="s">
        <v>25</v>
      </c>
      <c r="M409" s="28" t="s">
        <v>25</v>
      </c>
      <c r="N409" s="69" t="s">
        <v>25</v>
      </c>
      <c r="O409" s="179"/>
      <c r="P409" s="127"/>
      <c r="Q409" s="127"/>
      <c r="R409" s="124"/>
      <c r="S409" s="124"/>
      <c r="T409" s="124"/>
      <c r="U409" s="124"/>
      <c r="V409" s="124"/>
      <c r="W409" s="124"/>
      <c r="X409" s="124"/>
      <c r="Y409" s="208"/>
      <c r="Z409" s="211"/>
    </row>
    <row r="410" spans="1:26" ht="20.25" customHeight="1" x14ac:dyDescent="0.25">
      <c r="A410" s="84" t="s">
        <v>114</v>
      </c>
      <c r="B410" s="87" t="s">
        <v>91</v>
      </c>
      <c r="C410" s="90" t="s">
        <v>9</v>
      </c>
      <c r="D410" s="90" t="s">
        <v>70</v>
      </c>
      <c r="E410" s="90" t="s">
        <v>46</v>
      </c>
      <c r="F410" s="29" t="s">
        <v>11</v>
      </c>
      <c r="G410" s="54">
        <f>G411+G412</f>
        <v>26896926.309999999</v>
      </c>
      <c r="H410" s="57">
        <f>H411+H412</f>
        <v>2398830.2999999998</v>
      </c>
      <c r="I410" s="58">
        <f t="shared" ref="I410:N410" si="110">I411+I412</f>
        <v>2757622.02</v>
      </c>
      <c r="J410" s="58">
        <f t="shared" si="110"/>
        <v>3386070.44</v>
      </c>
      <c r="K410" s="58">
        <f t="shared" si="110"/>
        <v>4228003.55</v>
      </c>
      <c r="L410" s="58">
        <f t="shared" si="110"/>
        <v>4708800</v>
      </c>
      <c r="M410" s="58">
        <f t="shared" si="110"/>
        <v>4708800</v>
      </c>
      <c r="N410" s="58">
        <f t="shared" si="110"/>
        <v>4708800</v>
      </c>
      <c r="O410" s="190"/>
      <c r="P410" s="125" t="s">
        <v>101</v>
      </c>
      <c r="Q410" s="125" t="s">
        <v>86</v>
      </c>
      <c r="R410" s="122">
        <v>100</v>
      </c>
      <c r="S410" s="122">
        <v>100</v>
      </c>
      <c r="T410" s="122">
        <v>100</v>
      </c>
      <c r="U410" s="122">
        <v>100</v>
      </c>
      <c r="V410" s="122">
        <v>100</v>
      </c>
      <c r="W410" s="122">
        <v>100</v>
      </c>
      <c r="X410" s="122">
        <v>100</v>
      </c>
      <c r="Y410" s="206">
        <v>100</v>
      </c>
      <c r="Z410" s="211"/>
    </row>
    <row r="411" spans="1:26" ht="37.5" x14ac:dyDescent="0.25">
      <c r="A411" s="85"/>
      <c r="B411" s="88"/>
      <c r="C411" s="91"/>
      <c r="D411" s="91"/>
      <c r="E411" s="91"/>
      <c r="F411" s="29" t="s">
        <v>26</v>
      </c>
      <c r="G411" s="54">
        <f>H411+I411+J411+K411+L411+M411+N411</f>
        <v>26896926.309999999</v>
      </c>
      <c r="H411" s="57">
        <v>2398830.2999999998</v>
      </c>
      <c r="I411" s="58">
        <v>2757622.02</v>
      </c>
      <c r="J411" s="58">
        <v>3386070.44</v>
      </c>
      <c r="K411" s="58">
        <v>4228003.55</v>
      </c>
      <c r="L411" s="58">
        <v>4708800</v>
      </c>
      <c r="M411" s="58">
        <v>4708800</v>
      </c>
      <c r="N411" s="58">
        <v>4708800</v>
      </c>
      <c r="O411" s="191"/>
      <c r="P411" s="126"/>
      <c r="Q411" s="126"/>
      <c r="R411" s="123"/>
      <c r="S411" s="123"/>
      <c r="T411" s="123"/>
      <c r="U411" s="123"/>
      <c r="V411" s="123"/>
      <c r="W411" s="123"/>
      <c r="X411" s="123"/>
      <c r="Y411" s="207"/>
      <c r="Z411" s="211"/>
    </row>
    <row r="412" spans="1:26" ht="37.5" x14ac:dyDescent="0.25">
      <c r="A412" s="85"/>
      <c r="B412" s="88"/>
      <c r="C412" s="91"/>
      <c r="D412" s="91"/>
      <c r="E412" s="91"/>
      <c r="F412" s="19" t="s">
        <v>27</v>
      </c>
      <c r="G412" s="54">
        <f>H412+I412+J412+K412+L412+M412+N412</f>
        <v>0</v>
      </c>
      <c r="H412" s="57">
        <v>0</v>
      </c>
      <c r="I412" s="55">
        <v>0</v>
      </c>
      <c r="J412" s="55">
        <f t="shared" ref="J412:N412" si="111">J420</f>
        <v>0</v>
      </c>
      <c r="K412" s="55">
        <f t="shared" si="111"/>
        <v>0</v>
      </c>
      <c r="L412" s="55">
        <f t="shared" si="111"/>
        <v>0</v>
      </c>
      <c r="M412" s="55">
        <f t="shared" si="111"/>
        <v>0</v>
      </c>
      <c r="N412" s="55">
        <f t="shared" si="111"/>
        <v>0</v>
      </c>
      <c r="O412" s="187"/>
      <c r="P412" s="126"/>
      <c r="Q412" s="126"/>
      <c r="R412" s="123"/>
      <c r="S412" s="123"/>
      <c r="T412" s="123"/>
      <c r="U412" s="123"/>
      <c r="V412" s="123"/>
      <c r="W412" s="123"/>
      <c r="X412" s="123"/>
      <c r="Y412" s="207"/>
      <c r="Z412" s="211"/>
    </row>
    <row r="413" spans="1:26" ht="56.25" x14ac:dyDescent="0.25">
      <c r="A413" s="85"/>
      <c r="B413" s="88"/>
      <c r="C413" s="91"/>
      <c r="D413" s="91"/>
      <c r="E413" s="91"/>
      <c r="F413" s="34" t="s">
        <v>62</v>
      </c>
      <c r="G413" s="20" t="s">
        <v>25</v>
      </c>
      <c r="H413" s="22" t="s">
        <v>25</v>
      </c>
      <c r="I413" s="21" t="s">
        <v>25</v>
      </c>
      <c r="J413" s="21" t="s">
        <v>25</v>
      </c>
      <c r="K413" s="21" t="s">
        <v>25</v>
      </c>
      <c r="L413" s="21">
        <v>0</v>
      </c>
      <c r="M413" s="21">
        <v>0</v>
      </c>
      <c r="N413" s="21">
        <v>0</v>
      </c>
      <c r="O413" s="177"/>
      <c r="P413" s="126"/>
      <c r="Q413" s="126"/>
      <c r="R413" s="123"/>
      <c r="S413" s="123"/>
      <c r="T413" s="123"/>
      <c r="U413" s="123"/>
      <c r="V413" s="123"/>
      <c r="W413" s="123"/>
      <c r="X413" s="123"/>
      <c r="Y413" s="207"/>
      <c r="Z413" s="211"/>
    </row>
    <row r="414" spans="1:26" ht="37.5" x14ac:dyDescent="0.25">
      <c r="A414" s="85"/>
      <c r="B414" s="88"/>
      <c r="C414" s="91"/>
      <c r="D414" s="91"/>
      <c r="E414" s="91"/>
      <c r="F414" s="34" t="s">
        <v>143</v>
      </c>
      <c r="G414" s="20" t="s">
        <v>25</v>
      </c>
      <c r="H414" s="22" t="s">
        <v>25</v>
      </c>
      <c r="I414" s="21" t="s">
        <v>25</v>
      </c>
      <c r="J414" s="21" t="s">
        <v>25</v>
      </c>
      <c r="K414" s="21" t="s">
        <v>25</v>
      </c>
      <c r="L414" s="21" t="s">
        <v>25</v>
      </c>
      <c r="M414" s="21" t="s">
        <v>25</v>
      </c>
      <c r="N414" s="44" t="s">
        <v>25</v>
      </c>
      <c r="O414" s="179"/>
      <c r="P414" s="126"/>
      <c r="Q414" s="126"/>
      <c r="R414" s="123"/>
      <c r="S414" s="123"/>
      <c r="T414" s="123"/>
      <c r="U414" s="123"/>
      <c r="V414" s="123"/>
      <c r="W414" s="123"/>
      <c r="X414" s="123"/>
      <c r="Y414" s="207"/>
      <c r="Z414" s="211"/>
    </row>
    <row r="415" spans="1:26" ht="37.5" x14ac:dyDescent="0.25">
      <c r="A415" s="85"/>
      <c r="B415" s="88"/>
      <c r="C415" s="91"/>
      <c r="D415" s="91"/>
      <c r="E415" s="91"/>
      <c r="F415" s="34" t="s">
        <v>64</v>
      </c>
      <c r="G415" s="20" t="s">
        <v>25</v>
      </c>
      <c r="H415" s="22" t="s">
        <v>25</v>
      </c>
      <c r="I415" s="21" t="s">
        <v>25</v>
      </c>
      <c r="J415" s="21" t="s">
        <v>25</v>
      </c>
      <c r="K415" s="21" t="s">
        <v>25</v>
      </c>
      <c r="L415" s="21" t="s">
        <v>25</v>
      </c>
      <c r="M415" s="21" t="s">
        <v>25</v>
      </c>
      <c r="N415" s="44" t="s">
        <v>25</v>
      </c>
      <c r="O415" s="179"/>
      <c r="P415" s="126"/>
      <c r="Q415" s="126"/>
      <c r="R415" s="123"/>
      <c r="S415" s="123"/>
      <c r="T415" s="123"/>
      <c r="U415" s="123"/>
      <c r="V415" s="123"/>
      <c r="W415" s="123"/>
      <c r="X415" s="123"/>
      <c r="Y415" s="207"/>
      <c r="Z415" s="211"/>
    </row>
    <row r="416" spans="1:26" ht="56.25" x14ac:dyDescent="0.25">
      <c r="A416" s="85"/>
      <c r="B416" s="88"/>
      <c r="C416" s="91"/>
      <c r="D416" s="91"/>
      <c r="E416" s="91"/>
      <c r="F416" s="34" t="s">
        <v>63</v>
      </c>
      <c r="G416" s="20" t="s">
        <v>25</v>
      </c>
      <c r="H416" s="22" t="s">
        <v>25</v>
      </c>
      <c r="I416" s="21" t="s">
        <v>25</v>
      </c>
      <c r="J416" s="21" t="s">
        <v>25</v>
      </c>
      <c r="K416" s="21" t="s">
        <v>25</v>
      </c>
      <c r="L416" s="21" t="s">
        <v>25</v>
      </c>
      <c r="M416" s="21" t="s">
        <v>25</v>
      </c>
      <c r="N416" s="44" t="s">
        <v>25</v>
      </c>
      <c r="O416" s="179"/>
      <c r="P416" s="126"/>
      <c r="Q416" s="126"/>
      <c r="R416" s="123"/>
      <c r="S416" s="123"/>
      <c r="T416" s="123"/>
      <c r="U416" s="123"/>
      <c r="V416" s="123"/>
      <c r="W416" s="123"/>
      <c r="X416" s="123"/>
      <c r="Y416" s="207"/>
      <c r="Z416" s="211"/>
    </row>
    <row r="417" spans="1:26" ht="37.5" x14ac:dyDescent="0.25">
      <c r="A417" s="86"/>
      <c r="B417" s="89"/>
      <c r="C417" s="92"/>
      <c r="D417" s="92"/>
      <c r="E417" s="92"/>
      <c r="F417" s="34" t="s">
        <v>65</v>
      </c>
      <c r="G417" s="26" t="s">
        <v>25</v>
      </c>
      <c r="H417" s="27" t="s">
        <v>25</v>
      </c>
      <c r="I417" s="28" t="s">
        <v>25</v>
      </c>
      <c r="J417" s="28" t="s">
        <v>25</v>
      </c>
      <c r="K417" s="28" t="s">
        <v>25</v>
      </c>
      <c r="L417" s="28" t="s">
        <v>25</v>
      </c>
      <c r="M417" s="28" t="s">
        <v>25</v>
      </c>
      <c r="N417" s="69" t="s">
        <v>25</v>
      </c>
      <c r="O417" s="179"/>
      <c r="P417" s="127"/>
      <c r="Q417" s="127"/>
      <c r="R417" s="124"/>
      <c r="S417" s="124"/>
      <c r="T417" s="124"/>
      <c r="U417" s="124"/>
      <c r="V417" s="124"/>
      <c r="W417" s="124"/>
      <c r="X417" s="124"/>
      <c r="Y417" s="208"/>
      <c r="Z417" s="211"/>
    </row>
    <row r="418" spans="1:26" ht="20.25" customHeight="1" x14ac:dyDescent="0.25">
      <c r="A418" s="84" t="s">
        <v>128</v>
      </c>
      <c r="B418" s="87" t="s">
        <v>92</v>
      </c>
      <c r="C418" s="90" t="s">
        <v>9</v>
      </c>
      <c r="D418" s="90" t="s">
        <v>70</v>
      </c>
      <c r="E418" s="90" t="s">
        <v>46</v>
      </c>
      <c r="F418" s="29" t="s">
        <v>11</v>
      </c>
      <c r="G418" s="54">
        <f>H418+I418+J418+K418+L418+M418+N418</f>
        <v>3927137</v>
      </c>
      <c r="H418" s="57">
        <v>3577537</v>
      </c>
      <c r="I418" s="55">
        <f>I419+I420</f>
        <v>349600</v>
      </c>
      <c r="J418" s="55">
        <f t="shared" ref="J418" si="112">J419+J420</f>
        <v>0</v>
      </c>
      <c r="K418" s="55">
        <f>K419+K420</f>
        <v>0</v>
      </c>
      <c r="L418" s="55">
        <f t="shared" ref="L418:N418" si="113">L419+L420</f>
        <v>0</v>
      </c>
      <c r="M418" s="55">
        <f t="shared" si="113"/>
        <v>0</v>
      </c>
      <c r="N418" s="55">
        <f t="shared" si="113"/>
        <v>0</v>
      </c>
      <c r="O418" s="186"/>
      <c r="P418" s="125" t="s">
        <v>102</v>
      </c>
      <c r="Q418" s="125" t="s">
        <v>21</v>
      </c>
      <c r="R418" s="122">
        <v>40</v>
      </c>
      <c r="S418" s="122">
        <v>20</v>
      </c>
      <c r="T418" s="122">
        <v>0</v>
      </c>
      <c r="U418" s="122">
        <v>0</v>
      </c>
      <c r="V418" s="122">
        <v>0</v>
      </c>
      <c r="W418" s="122">
        <v>0</v>
      </c>
      <c r="X418" s="122">
        <v>20</v>
      </c>
      <c r="Y418" s="206">
        <v>0</v>
      </c>
      <c r="Z418" s="211"/>
    </row>
    <row r="419" spans="1:26" ht="37.5" x14ac:dyDescent="0.25">
      <c r="A419" s="85"/>
      <c r="B419" s="88"/>
      <c r="C419" s="91"/>
      <c r="D419" s="91"/>
      <c r="E419" s="91"/>
      <c r="F419" s="29" t="s">
        <v>26</v>
      </c>
      <c r="G419" s="54">
        <f>H419+I419+J419+K419+L419+M419+N419</f>
        <v>349600</v>
      </c>
      <c r="H419" s="57">
        <v>0</v>
      </c>
      <c r="I419" s="58">
        <v>349600</v>
      </c>
      <c r="J419" s="58">
        <v>0</v>
      </c>
      <c r="K419" s="58">
        <v>0</v>
      </c>
      <c r="L419" s="58">
        <v>0</v>
      </c>
      <c r="M419" s="58">
        <v>0</v>
      </c>
      <c r="N419" s="58">
        <v>0</v>
      </c>
      <c r="O419" s="191"/>
      <c r="P419" s="126"/>
      <c r="Q419" s="126"/>
      <c r="R419" s="123"/>
      <c r="S419" s="123"/>
      <c r="T419" s="123"/>
      <c r="U419" s="123"/>
      <c r="V419" s="123"/>
      <c r="W419" s="123"/>
      <c r="X419" s="123"/>
      <c r="Y419" s="207"/>
      <c r="Z419" s="211"/>
    </row>
    <row r="420" spans="1:26" ht="37.5" x14ac:dyDescent="0.25">
      <c r="A420" s="85"/>
      <c r="B420" s="88"/>
      <c r="C420" s="91"/>
      <c r="D420" s="91"/>
      <c r="E420" s="91"/>
      <c r="F420" s="29" t="s">
        <v>27</v>
      </c>
      <c r="G420" s="54">
        <f>H420+I420+J420+K420+L420+M420+N420</f>
        <v>3577537</v>
      </c>
      <c r="H420" s="57">
        <v>3577537</v>
      </c>
      <c r="I420" s="55">
        <v>0</v>
      </c>
      <c r="J420" s="55">
        <v>0</v>
      </c>
      <c r="K420" s="55">
        <v>0</v>
      </c>
      <c r="L420" s="55">
        <v>0</v>
      </c>
      <c r="M420" s="55">
        <v>0</v>
      </c>
      <c r="N420" s="55">
        <v>0</v>
      </c>
      <c r="O420" s="187"/>
      <c r="P420" s="126"/>
      <c r="Q420" s="126"/>
      <c r="R420" s="123"/>
      <c r="S420" s="123"/>
      <c r="T420" s="123"/>
      <c r="U420" s="123"/>
      <c r="V420" s="123"/>
      <c r="W420" s="123"/>
      <c r="X420" s="123"/>
      <c r="Y420" s="207"/>
      <c r="Z420" s="211"/>
    </row>
    <row r="421" spans="1:26" ht="56.25" x14ac:dyDescent="0.25">
      <c r="A421" s="85"/>
      <c r="B421" s="88"/>
      <c r="C421" s="91"/>
      <c r="D421" s="91"/>
      <c r="E421" s="91"/>
      <c r="F421" s="34" t="s">
        <v>62</v>
      </c>
      <c r="G421" s="20" t="s">
        <v>25</v>
      </c>
      <c r="H421" s="22" t="s">
        <v>25</v>
      </c>
      <c r="I421" s="21" t="s">
        <v>25</v>
      </c>
      <c r="J421" s="21" t="s">
        <v>25</v>
      </c>
      <c r="K421" s="21" t="s">
        <v>25</v>
      </c>
      <c r="L421" s="21" t="s">
        <v>25</v>
      </c>
      <c r="M421" s="21" t="s">
        <v>25</v>
      </c>
      <c r="N421" s="21" t="s">
        <v>25</v>
      </c>
      <c r="O421" s="177"/>
      <c r="P421" s="126"/>
      <c r="Q421" s="126"/>
      <c r="R421" s="123"/>
      <c r="S421" s="123"/>
      <c r="T421" s="123"/>
      <c r="U421" s="123"/>
      <c r="V421" s="123"/>
      <c r="W421" s="123"/>
      <c r="X421" s="123"/>
      <c r="Y421" s="207"/>
      <c r="Z421" s="211"/>
    </row>
    <row r="422" spans="1:26" ht="37.5" x14ac:dyDescent="0.25">
      <c r="A422" s="85"/>
      <c r="B422" s="88"/>
      <c r="C422" s="91"/>
      <c r="D422" s="91"/>
      <c r="E422" s="91"/>
      <c r="F422" s="34" t="s">
        <v>143</v>
      </c>
      <c r="G422" s="20" t="s">
        <v>25</v>
      </c>
      <c r="H422" s="22" t="s">
        <v>25</v>
      </c>
      <c r="I422" s="21" t="s">
        <v>25</v>
      </c>
      <c r="J422" s="21" t="s">
        <v>25</v>
      </c>
      <c r="K422" s="21" t="s">
        <v>25</v>
      </c>
      <c r="L422" s="21" t="s">
        <v>25</v>
      </c>
      <c r="M422" s="21" t="s">
        <v>25</v>
      </c>
      <c r="N422" s="44" t="s">
        <v>25</v>
      </c>
      <c r="O422" s="179"/>
      <c r="P422" s="126"/>
      <c r="Q422" s="126"/>
      <c r="R422" s="123"/>
      <c r="S422" s="123"/>
      <c r="T422" s="123"/>
      <c r="U422" s="123"/>
      <c r="V422" s="123"/>
      <c r="W422" s="123"/>
      <c r="X422" s="123"/>
      <c r="Y422" s="207"/>
      <c r="Z422" s="211"/>
    </row>
    <row r="423" spans="1:26" ht="20.25" customHeight="1" x14ac:dyDescent="0.25">
      <c r="A423" s="85"/>
      <c r="B423" s="88"/>
      <c r="C423" s="91"/>
      <c r="D423" s="91"/>
      <c r="E423" s="91"/>
      <c r="F423" s="34" t="s">
        <v>64</v>
      </c>
      <c r="G423" s="20" t="s">
        <v>25</v>
      </c>
      <c r="H423" s="22" t="s">
        <v>25</v>
      </c>
      <c r="I423" s="21" t="s">
        <v>25</v>
      </c>
      <c r="J423" s="21" t="s">
        <v>25</v>
      </c>
      <c r="K423" s="21" t="s">
        <v>25</v>
      </c>
      <c r="L423" s="21" t="s">
        <v>25</v>
      </c>
      <c r="M423" s="21" t="s">
        <v>25</v>
      </c>
      <c r="N423" s="44" t="s">
        <v>25</v>
      </c>
      <c r="O423" s="179"/>
      <c r="P423" s="126"/>
      <c r="Q423" s="126"/>
      <c r="R423" s="123"/>
      <c r="S423" s="123"/>
      <c r="T423" s="123"/>
      <c r="U423" s="123"/>
      <c r="V423" s="123"/>
      <c r="W423" s="123"/>
      <c r="X423" s="123"/>
      <c r="Y423" s="207"/>
      <c r="Z423" s="211"/>
    </row>
    <row r="424" spans="1:26" ht="56.25" x14ac:dyDescent="0.25">
      <c r="A424" s="85"/>
      <c r="B424" s="88"/>
      <c r="C424" s="91"/>
      <c r="D424" s="91"/>
      <c r="E424" s="91"/>
      <c r="F424" s="34" t="s">
        <v>63</v>
      </c>
      <c r="G424" s="20" t="s">
        <v>25</v>
      </c>
      <c r="H424" s="22" t="s">
        <v>25</v>
      </c>
      <c r="I424" s="21" t="s">
        <v>25</v>
      </c>
      <c r="J424" s="21" t="s">
        <v>25</v>
      </c>
      <c r="K424" s="21" t="s">
        <v>25</v>
      </c>
      <c r="L424" s="21" t="s">
        <v>25</v>
      </c>
      <c r="M424" s="21" t="s">
        <v>25</v>
      </c>
      <c r="N424" s="44" t="s">
        <v>25</v>
      </c>
      <c r="O424" s="179"/>
      <c r="P424" s="126"/>
      <c r="Q424" s="126"/>
      <c r="R424" s="123"/>
      <c r="S424" s="123"/>
      <c r="T424" s="123"/>
      <c r="U424" s="123"/>
      <c r="V424" s="123"/>
      <c r="W424" s="123"/>
      <c r="X424" s="123"/>
      <c r="Y424" s="207"/>
      <c r="Z424" s="211"/>
    </row>
    <row r="425" spans="1:26" ht="37.5" x14ac:dyDescent="0.25">
      <c r="A425" s="86"/>
      <c r="B425" s="89"/>
      <c r="C425" s="92"/>
      <c r="D425" s="92"/>
      <c r="E425" s="92"/>
      <c r="F425" s="42" t="s">
        <v>65</v>
      </c>
      <c r="G425" s="26" t="s">
        <v>25</v>
      </c>
      <c r="H425" s="27" t="s">
        <v>25</v>
      </c>
      <c r="I425" s="28" t="s">
        <v>25</v>
      </c>
      <c r="J425" s="28" t="s">
        <v>25</v>
      </c>
      <c r="K425" s="28" t="s">
        <v>25</v>
      </c>
      <c r="L425" s="28" t="s">
        <v>25</v>
      </c>
      <c r="M425" s="28" t="s">
        <v>25</v>
      </c>
      <c r="N425" s="69" t="s">
        <v>25</v>
      </c>
      <c r="O425" s="179"/>
      <c r="P425" s="127"/>
      <c r="Q425" s="127"/>
      <c r="R425" s="124"/>
      <c r="S425" s="124"/>
      <c r="T425" s="124"/>
      <c r="U425" s="124"/>
      <c r="V425" s="124"/>
      <c r="W425" s="124"/>
      <c r="X425" s="124"/>
      <c r="Y425" s="208"/>
      <c r="Z425" s="211"/>
    </row>
    <row r="426" spans="1:26" ht="20.25" customHeight="1" x14ac:dyDescent="0.25">
      <c r="A426" s="84" t="s">
        <v>131</v>
      </c>
      <c r="B426" s="87" t="s">
        <v>93</v>
      </c>
      <c r="C426" s="90" t="s">
        <v>9</v>
      </c>
      <c r="D426" s="90" t="s">
        <v>70</v>
      </c>
      <c r="E426" s="90" t="s">
        <v>46</v>
      </c>
      <c r="F426" s="29" t="s">
        <v>11</v>
      </c>
      <c r="G426" s="54">
        <f>H426+I426+J426+K426+L426+M426+N426</f>
        <v>457210</v>
      </c>
      <c r="H426" s="57">
        <v>8000</v>
      </c>
      <c r="I426" s="55">
        <v>45300</v>
      </c>
      <c r="J426" s="55">
        <f t="shared" ref="J426" si="114">J427+J428</f>
        <v>196300</v>
      </c>
      <c r="K426" s="55">
        <f>K427</f>
        <v>34910</v>
      </c>
      <c r="L426" s="55">
        <f>L427+L428</f>
        <v>172700</v>
      </c>
      <c r="M426" s="55">
        <f t="shared" ref="M426:N426" si="115">M427+M428</f>
        <v>0</v>
      </c>
      <c r="N426" s="55">
        <f t="shared" si="115"/>
        <v>0</v>
      </c>
      <c r="O426" s="186"/>
      <c r="P426" s="125" t="s">
        <v>103</v>
      </c>
      <c r="Q426" s="125" t="s">
        <v>21</v>
      </c>
      <c r="R426" s="122">
        <f>S426+T426+U426+V426+W426+X426+Y426</f>
        <v>35</v>
      </c>
      <c r="S426" s="122">
        <v>5</v>
      </c>
      <c r="T426" s="122">
        <v>5</v>
      </c>
      <c r="U426" s="122">
        <v>5</v>
      </c>
      <c r="V426" s="122">
        <v>5</v>
      </c>
      <c r="W426" s="122">
        <v>5</v>
      </c>
      <c r="X426" s="122">
        <v>5</v>
      </c>
      <c r="Y426" s="206">
        <v>5</v>
      </c>
      <c r="Z426" s="211"/>
    </row>
    <row r="427" spans="1:26" ht="66.75" customHeight="1" x14ac:dyDescent="0.25">
      <c r="A427" s="85"/>
      <c r="B427" s="88"/>
      <c r="C427" s="91"/>
      <c r="D427" s="91"/>
      <c r="E427" s="91"/>
      <c r="F427" s="29" t="s">
        <v>26</v>
      </c>
      <c r="G427" s="54">
        <f>H427+I427+J427+K427+L427+M427+N427</f>
        <v>457210</v>
      </c>
      <c r="H427" s="57">
        <v>8000</v>
      </c>
      <c r="I427" s="58">
        <v>45300</v>
      </c>
      <c r="J427" s="58">
        <v>196300</v>
      </c>
      <c r="K427" s="58">
        <v>34910</v>
      </c>
      <c r="L427" s="58">
        <v>172700</v>
      </c>
      <c r="M427" s="58">
        <v>0</v>
      </c>
      <c r="N427" s="58">
        <v>0</v>
      </c>
      <c r="O427" s="191"/>
      <c r="P427" s="126"/>
      <c r="Q427" s="126"/>
      <c r="R427" s="123"/>
      <c r="S427" s="123"/>
      <c r="T427" s="123"/>
      <c r="U427" s="123"/>
      <c r="V427" s="123"/>
      <c r="W427" s="123"/>
      <c r="X427" s="123"/>
      <c r="Y427" s="207"/>
      <c r="Z427" s="211"/>
    </row>
    <row r="428" spans="1:26" ht="37.5" x14ac:dyDescent="0.25">
      <c r="A428" s="85"/>
      <c r="B428" s="88"/>
      <c r="C428" s="91"/>
      <c r="D428" s="91"/>
      <c r="E428" s="91"/>
      <c r="F428" s="29" t="s">
        <v>27</v>
      </c>
      <c r="G428" s="54">
        <f>H428+I428+J428+K428+L428+M428+N428</f>
        <v>0</v>
      </c>
      <c r="H428" s="57">
        <v>0</v>
      </c>
      <c r="I428" s="55">
        <v>0</v>
      </c>
      <c r="J428" s="55">
        <v>0</v>
      </c>
      <c r="K428" s="55">
        <v>0</v>
      </c>
      <c r="L428" s="55">
        <v>0</v>
      </c>
      <c r="M428" s="55">
        <v>0</v>
      </c>
      <c r="N428" s="55">
        <v>0</v>
      </c>
      <c r="O428" s="187"/>
      <c r="P428" s="126"/>
      <c r="Q428" s="126"/>
      <c r="R428" s="123"/>
      <c r="S428" s="123"/>
      <c r="T428" s="123"/>
      <c r="U428" s="123"/>
      <c r="V428" s="123"/>
      <c r="W428" s="123"/>
      <c r="X428" s="123"/>
      <c r="Y428" s="207"/>
      <c r="Z428" s="211"/>
    </row>
    <row r="429" spans="1:26" ht="56.25" x14ac:dyDescent="0.25">
      <c r="A429" s="85"/>
      <c r="B429" s="88"/>
      <c r="C429" s="91"/>
      <c r="D429" s="91"/>
      <c r="E429" s="91"/>
      <c r="F429" s="34" t="s">
        <v>62</v>
      </c>
      <c r="G429" s="20" t="s">
        <v>25</v>
      </c>
      <c r="H429" s="22" t="s">
        <v>25</v>
      </c>
      <c r="I429" s="21" t="s">
        <v>25</v>
      </c>
      <c r="J429" s="21" t="s">
        <v>25</v>
      </c>
      <c r="K429" s="21" t="s">
        <v>25</v>
      </c>
      <c r="L429" s="21" t="s">
        <v>25</v>
      </c>
      <c r="M429" s="21" t="s">
        <v>25</v>
      </c>
      <c r="N429" s="21" t="s">
        <v>25</v>
      </c>
      <c r="O429" s="177"/>
      <c r="P429" s="126"/>
      <c r="Q429" s="126"/>
      <c r="R429" s="123"/>
      <c r="S429" s="123"/>
      <c r="T429" s="123"/>
      <c r="U429" s="123"/>
      <c r="V429" s="123"/>
      <c r="W429" s="123"/>
      <c r="X429" s="123"/>
      <c r="Y429" s="207"/>
      <c r="Z429" s="211"/>
    </row>
    <row r="430" spans="1:26" ht="37.5" x14ac:dyDescent="0.25">
      <c r="A430" s="85"/>
      <c r="B430" s="88"/>
      <c r="C430" s="91"/>
      <c r="D430" s="91"/>
      <c r="E430" s="91"/>
      <c r="F430" s="34" t="s">
        <v>143</v>
      </c>
      <c r="G430" s="20" t="s">
        <v>25</v>
      </c>
      <c r="H430" s="22" t="s">
        <v>25</v>
      </c>
      <c r="I430" s="21" t="s">
        <v>25</v>
      </c>
      <c r="J430" s="21" t="s">
        <v>25</v>
      </c>
      <c r="K430" s="21" t="s">
        <v>25</v>
      </c>
      <c r="L430" s="21" t="s">
        <v>25</v>
      </c>
      <c r="M430" s="21" t="s">
        <v>25</v>
      </c>
      <c r="N430" s="44" t="s">
        <v>25</v>
      </c>
      <c r="O430" s="179"/>
      <c r="P430" s="126"/>
      <c r="Q430" s="126"/>
      <c r="R430" s="123"/>
      <c r="S430" s="123"/>
      <c r="T430" s="123"/>
      <c r="U430" s="123"/>
      <c r="V430" s="123"/>
      <c r="W430" s="123"/>
      <c r="X430" s="123"/>
      <c r="Y430" s="207"/>
      <c r="Z430" s="211"/>
    </row>
    <row r="431" spans="1:26" ht="37.5" x14ac:dyDescent="0.25">
      <c r="A431" s="85"/>
      <c r="B431" s="88"/>
      <c r="C431" s="91"/>
      <c r="D431" s="91"/>
      <c r="E431" s="91"/>
      <c r="F431" s="34" t="s">
        <v>64</v>
      </c>
      <c r="G431" s="20" t="s">
        <v>25</v>
      </c>
      <c r="H431" s="22" t="s">
        <v>25</v>
      </c>
      <c r="I431" s="21" t="s">
        <v>25</v>
      </c>
      <c r="J431" s="21" t="s">
        <v>25</v>
      </c>
      <c r="K431" s="21" t="s">
        <v>25</v>
      </c>
      <c r="L431" s="21" t="s">
        <v>25</v>
      </c>
      <c r="M431" s="21" t="s">
        <v>25</v>
      </c>
      <c r="N431" s="44" t="s">
        <v>25</v>
      </c>
      <c r="O431" s="179"/>
      <c r="P431" s="126"/>
      <c r="Q431" s="126"/>
      <c r="R431" s="123"/>
      <c r="S431" s="123"/>
      <c r="T431" s="123"/>
      <c r="U431" s="123"/>
      <c r="V431" s="123"/>
      <c r="W431" s="123"/>
      <c r="X431" s="123"/>
      <c r="Y431" s="207"/>
      <c r="Z431" s="211"/>
    </row>
    <row r="432" spans="1:26" ht="56.25" x14ac:dyDescent="0.25">
      <c r="A432" s="85"/>
      <c r="B432" s="88"/>
      <c r="C432" s="91"/>
      <c r="D432" s="91"/>
      <c r="E432" s="91"/>
      <c r="F432" s="34" t="s">
        <v>63</v>
      </c>
      <c r="G432" s="20" t="s">
        <v>25</v>
      </c>
      <c r="H432" s="22" t="s">
        <v>25</v>
      </c>
      <c r="I432" s="21" t="s">
        <v>25</v>
      </c>
      <c r="J432" s="21" t="s">
        <v>25</v>
      </c>
      <c r="K432" s="21" t="s">
        <v>25</v>
      </c>
      <c r="L432" s="21" t="s">
        <v>25</v>
      </c>
      <c r="M432" s="21" t="s">
        <v>25</v>
      </c>
      <c r="N432" s="44" t="s">
        <v>25</v>
      </c>
      <c r="O432" s="179"/>
      <c r="P432" s="126"/>
      <c r="Q432" s="126"/>
      <c r="R432" s="123"/>
      <c r="S432" s="123"/>
      <c r="T432" s="123"/>
      <c r="U432" s="123"/>
      <c r="V432" s="123"/>
      <c r="W432" s="123"/>
      <c r="X432" s="123"/>
      <c r="Y432" s="207"/>
      <c r="Z432" s="211"/>
    </row>
    <row r="433" spans="1:26" ht="37.5" x14ac:dyDescent="0.25">
      <c r="A433" s="86"/>
      <c r="B433" s="89"/>
      <c r="C433" s="92"/>
      <c r="D433" s="92"/>
      <c r="E433" s="92"/>
      <c r="F433" s="42" t="s">
        <v>65</v>
      </c>
      <c r="G433" s="26" t="s">
        <v>25</v>
      </c>
      <c r="H433" s="27" t="s">
        <v>25</v>
      </c>
      <c r="I433" s="28" t="s">
        <v>25</v>
      </c>
      <c r="J433" s="28" t="s">
        <v>25</v>
      </c>
      <c r="K433" s="28" t="s">
        <v>25</v>
      </c>
      <c r="L433" s="28" t="s">
        <v>25</v>
      </c>
      <c r="M433" s="28" t="s">
        <v>25</v>
      </c>
      <c r="N433" s="69" t="s">
        <v>25</v>
      </c>
      <c r="O433" s="179"/>
      <c r="P433" s="127"/>
      <c r="Q433" s="127"/>
      <c r="R433" s="124"/>
      <c r="S433" s="124"/>
      <c r="T433" s="124"/>
      <c r="U433" s="124"/>
      <c r="V433" s="124"/>
      <c r="W433" s="124"/>
      <c r="X433" s="124"/>
      <c r="Y433" s="208"/>
      <c r="Z433" s="211"/>
    </row>
    <row r="434" spans="1:26" x14ac:dyDescent="0.25">
      <c r="A434" s="84" t="s">
        <v>133</v>
      </c>
      <c r="B434" s="87" t="s">
        <v>119</v>
      </c>
      <c r="C434" s="90" t="s">
        <v>9</v>
      </c>
      <c r="D434" s="90" t="s">
        <v>70</v>
      </c>
      <c r="E434" s="90" t="s">
        <v>46</v>
      </c>
      <c r="F434" s="29" t="s">
        <v>11</v>
      </c>
      <c r="G434" s="54">
        <f>H434+I434+J434+K434+L434+M434+N434</f>
        <v>50000</v>
      </c>
      <c r="H434" s="57">
        <v>10000</v>
      </c>
      <c r="I434" s="55">
        <v>10000</v>
      </c>
      <c r="J434" s="55">
        <v>10000</v>
      </c>
      <c r="K434" s="55">
        <f>K435+K436</f>
        <v>10000</v>
      </c>
      <c r="L434" s="55">
        <f>L435+L436</f>
        <v>10000</v>
      </c>
      <c r="M434" s="55">
        <v>0</v>
      </c>
      <c r="N434" s="55">
        <v>0</v>
      </c>
      <c r="O434" s="186"/>
      <c r="P434" s="125" t="s">
        <v>123</v>
      </c>
      <c r="Q434" s="125" t="s">
        <v>86</v>
      </c>
      <c r="R434" s="122" t="s">
        <v>127</v>
      </c>
      <c r="S434" s="122">
        <v>100</v>
      </c>
      <c r="T434" s="122">
        <v>100</v>
      </c>
      <c r="U434" s="122">
        <v>100</v>
      </c>
      <c r="V434" s="122">
        <v>100</v>
      </c>
      <c r="W434" s="122">
        <v>100</v>
      </c>
      <c r="X434" s="122">
        <v>100</v>
      </c>
      <c r="Y434" s="206">
        <v>100</v>
      </c>
      <c r="Z434" s="211"/>
    </row>
    <row r="435" spans="1:26" ht="37.5" x14ac:dyDescent="0.25">
      <c r="A435" s="85"/>
      <c r="B435" s="88"/>
      <c r="C435" s="91"/>
      <c r="D435" s="91"/>
      <c r="E435" s="91"/>
      <c r="F435" s="29" t="s">
        <v>26</v>
      </c>
      <c r="G435" s="54">
        <f>H435+I435+J435+K435+L435+M435+N435</f>
        <v>50000</v>
      </c>
      <c r="H435" s="57">
        <v>10000</v>
      </c>
      <c r="I435" s="58">
        <v>10000</v>
      </c>
      <c r="J435" s="58">
        <v>10000</v>
      </c>
      <c r="K435" s="58">
        <v>10000</v>
      </c>
      <c r="L435" s="58">
        <v>10000</v>
      </c>
      <c r="M435" s="58">
        <v>0</v>
      </c>
      <c r="N435" s="58">
        <v>0</v>
      </c>
      <c r="O435" s="191"/>
      <c r="P435" s="126"/>
      <c r="Q435" s="126"/>
      <c r="R435" s="123"/>
      <c r="S435" s="123"/>
      <c r="T435" s="123"/>
      <c r="U435" s="123"/>
      <c r="V435" s="123"/>
      <c r="W435" s="123"/>
      <c r="X435" s="123"/>
      <c r="Y435" s="207"/>
      <c r="Z435" s="211"/>
    </row>
    <row r="436" spans="1:26" ht="37.5" x14ac:dyDescent="0.25">
      <c r="A436" s="85"/>
      <c r="B436" s="88"/>
      <c r="C436" s="91"/>
      <c r="D436" s="91"/>
      <c r="E436" s="91"/>
      <c r="F436" s="29" t="s">
        <v>27</v>
      </c>
      <c r="G436" s="54">
        <f>H436+I436+J436+K436+L436+M436+N436</f>
        <v>0</v>
      </c>
      <c r="H436" s="57">
        <v>0</v>
      </c>
      <c r="I436" s="55">
        <v>0</v>
      </c>
      <c r="J436" s="55">
        <v>0</v>
      </c>
      <c r="K436" s="55">
        <v>0</v>
      </c>
      <c r="L436" s="55">
        <v>0</v>
      </c>
      <c r="M436" s="55">
        <v>0</v>
      </c>
      <c r="N436" s="55">
        <v>0</v>
      </c>
      <c r="O436" s="187"/>
      <c r="P436" s="126"/>
      <c r="Q436" s="126"/>
      <c r="R436" s="123"/>
      <c r="S436" s="123"/>
      <c r="T436" s="123"/>
      <c r="U436" s="123"/>
      <c r="V436" s="123"/>
      <c r="W436" s="123"/>
      <c r="X436" s="123"/>
      <c r="Y436" s="207"/>
      <c r="Z436" s="211"/>
    </row>
    <row r="437" spans="1:26" ht="56.25" x14ac:dyDescent="0.25">
      <c r="A437" s="85"/>
      <c r="B437" s="88"/>
      <c r="C437" s="91"/>
      <c r="D437" s="91"/>
      <c r="E437" s="91"/>
      <c r="F437" s="34" t="s">
        <v>62</v>
      </c>
      <c r="G437" s="20" t="s">
        <v>25</v>
      </c>
      <c r="H437" s="22" t="s">
        <v>25</v>
      </c>
      <c r="I437" s="21" t="s">
        <v>25</v>
      </c>
      <c r="J437" s="21" t="s">
        <v>25</v>
      </c>
      <c r="K437" s="21" t="s">
        <v>25</v>
      </c>
      <c r="L437" s="21" t="s">
        <v>25</v>
      </c>
      <c r="M437" s="21" t="s">
        <v>25</v>
      </c>
      <c r="N437" s="21" t="s">
        <v>25</v>
      </c>
      <c r="O437" s="177"/>
      <c r="P437" s="126"/>
      <c r="Q437" s="126"/>
      <c r="R437" s="123"/>
      <c r="S437" s="123"/>
      <c r="T437" s="123"/>
      <c r="U437" s="123"/>
      <c r="V437" s="123"/>
      <c r="W437" s="123"/>
      <c r="X437" s="123"/>
      <c r="Y437" s="207"/>
      <c r="Z437" s="211"/>
    </row>
    <row r="438" spans="1:26" ht="37.5" x14ac:dyDescent="0.25">
      <c r="A438" s="85"/>
      <c r="B438" s="88"/>
      <c r="C438" s="91"/>
      <c r="D438" s="91"/>
      <c r="E438" s="91"/>
      <c r="F438" s="34" t="s">
        <v>143</v>
      </c>
      <c r="G438" s="20" t="s">
        <v>25</v>
      </c>
      <c r="H438" s="22" t="s">
        <v>25</v>
      </c>
      <c r="I438" s="21" t="s">
        <v>25</v>
      </c>
      <c r="J438" s="21" t="s">
        <v>25</v>
      </c>
      <c r="K438" s="21" t="s">
        <v>25</v>
      </c>
      <c r="L438" s="21" t="s">
        <v>25</v>
      </c>
      <c r="M438" s="21" t="s">
        <v>25</v>
      </c>
      <c r="N438" s="44" t="s">
        <v>25</v>
      </c>
      <c r="O438" s="179"/>
      <c r="P438" s="126"/>
      <c r="Q438" s="126"/>
      <c r="R438" s="123"/>
      <c r="S438" s="123"/>
      <c r="T438" s="123"/>
      <c r="U438" s="123"/>
      <c r="V438" s="123"/>
      <c r="W438" s="123"/>
      <c r="X438" s="123"/>
      <c r="Y438" s="207"/>
      <c r="Z438" s="211"/>
    </row>
    <row r="439" spans="1:26" ht="37.5" x14ac:dyDescent="0.25">
      <c r="A439" s="85"/>
      <c r="B439" s="88"/>
      <c r="C439" s="91"/>
      <c r="D439" s="91"/>
      <c r="E439" s="91"/>
      <c r="F439" s="34" t="s">
        <v>64</v>
      </c>
      <c r="G439" s="20" t="s">
        <v>25</v>
      </c>
      <c r="H439" s="22" t="s">
        <v>25</v>
      </c>
      <c r="I439" s="21" t="s">
        <v>25</v>
      </c>
      <c r="J439" s="21" t="s">
        <v>25</v>
      </c>
      <c r="K439" s="21" t="s">
        <v>25</v>
      </c>
      <c r="L439" s="21" t="s">
        <v>25</v>
      </c>
      <c r="M439" s="21" t="s">
        <v>25</v>
      </c>
      <c r="N439" s="44" t="s">
        <v>25</v>
      </c>
      <c r="O439" s="179"/>
      <c r="P439" s="126"/>
      <c r="Q439" s="126"/>
      <c r="R439" s="123"/>
      <c r="S439" s="123"/>
      <c r="T439" s="123"/>
      <c r="U439" s="123"/>
      <c r="V439" s="123"/>
      <c r="W439" s="123"/>
      <c r="X439" s="123"/>
      <c r="Y439" s="207"/>
      <c r="Z439" s="211"/>
    </row>
    <row r="440" spans="1:26" ht="56.25" x14ac:dyDescent="0.25">
      <c r="A440" s="85"/>
      <c r="B440" s="88"/>
      <c r="C440" s="91"/>
      <c r="D440" s="91"/>
      <c r="E440" s="91"/>
      <c r="F440" s="34" t="s">
        <v>63</v>
      </c>
      <c r="G440" s="20" t="s">
        <v>25</v>
      </c>
      <c r="H440" s="22" t="s">
        <v>25</v>
      </c>
      <c r="I440" s="21" t="s">
        <v>25</v>
      </c>
      <c r="J440" s="21" t="s">
        <v>25</v>
      </c>
      <c r="K440" s="21" t="s">
        <v>25</v>
      </c>
      <c r="L440" s="21" t="s">
        <v>25</v>
      </c>
      <c r="M440" s="21" t="s">
        <v>25</v>
      </c>
      <c r="N440" s="44" t="s">
        <v>25</v>
      </c>
      <c r="O440" s="179"/>
      <c r="P440" s="126"/>
      <c r="Q440" s="126"/>
      <c r="R440" s="123"/>
      <c r="S440" s="123"/>
      <c r="T440" s="123"/>
      <c r="U440" s="123"/>
      <c r="V440" s="123"/>
      <c r="W440" s="123"/>
      <c r="X440" s="123"/>
      <c r="Y440" s="207"/>
      <c r="Z440" s="211"/>
    </row>
    <row r="441" spans="1:26" ht="37.5" x14ac:dyDescent="0.25">
      <c r="A441" s="86"/>
      <c r="B441" s="89"/>
      <c r="C441" s="92"/>
      <c r="D441" s="92"/>
      <c r="E441" s="92"/>
      <c r="F441" s="42" t="s">
        <v>65</v>
      </c>
      <c r="G441" s="26" t="s">
        <v>25</v>
      </c>
      <c r="H441" s="27" t="s">
        <v>25</v>
      </c>
      <c r="I441" s="28" t="s">
        <v>25</v>
      </c>
      <c r="J441" s="28" t="s">
        <v>25</v>
      </c>
      <c r="K441" s="28" t="s">
        <v>25</v>
      </c>
      <c r="L441" s="28" t="s">
        <v>25</v>
      </c>
      <c r="M441" s="28" t="s">
        <v>25</v>
      </c>
      <c r="N441" s="69" t="s">
        <v>25</v>
      </c>
      <c r="O441" s="179"/>
      <c r="P441" s="127"/>
      <c r="Q441" s="127"/>
      <c r="R441" s="124"/>
      <c r="S441" s="124"/>
      <c r="T441" s="124"/>
      <c r="U441" s="124"/>
      <c r="V441" s="124"/>
      <c r="W441" s="124"/>
      <c r="X441" s="124"/>
      <c r="Y441" s="208"/>
      <c r="Z441" s="211"/>
    </row>
    <row r="442" spans="1:26" x14ac:dyDescent="0.25">
      <c r="A442" s="84" t="s">
        <v>149</v>
      </c>
      <c r="B442" s="87" t="s">
        <v>120</v>
      </c>
      <c r="C442" s="90" t="s">
        <v>9</v>
      </c>
      <c r="D442" s="90" t="s">
        <v>70</v>
      </c>
      <c r="E442" s="90" t="s">
        <v>46</v>
      </c>
      <c r="F442" s="29" t="s">
        <v>11</v>
      </c>
      <c r="G442" s="54">
        <f>G443</f>
        <v>20501.57</v>
      </c>
      <c r="H442" s="57">
        <v>4196.1499999999996</v>
      </c>
      <c r="I442" s="55">
        <v>4121.4799999999996</v>
      </c>
      <c r="J442" s="55">
        <v>4092.98</v>
      </c>
      <c r="K442" s="55">
        <f>K444+K443</f>
        <v>4050.23</v>
      </c>
      <c r="L442" s="55">
        <f>L444+L443</f>
        <v>4040.73</v>
      </c>
      <c r="M442" s="55">
        <v>0</v>
      </c>
      <c r="N442" s="55">
        <v>0</v>
      </c>
      <c r="O442" s="186"/>
      <c r="P442" s="125" t="s">
        <v>124</v>
      </c>
      <c r="Q442" s="125" t="s">
        <v>86</v>
      </c>
      <c r="R442" s="122" t="s">
        <v>127</v>
      </c>
      <c r="S442" s="122">
        <v>100</v>
      </c>
      <c r="T442" s="122">
        <v>100</v>
      </c>
      <c r="U442" s="122">
        <v>100</v>
      </c>
      <c r="V442" s="122">
        <v>100</v>
      </c>
      <c r="W442" s="122">
        <v>100</v>
      </c>
      <c r="X442" s="122">
        <v>100</v>
      </c>
      <c r="Y442" s="206">
        <v>100</v>
      </c>
      <c r="Z442" s="211"/>
    </row>
    <row r="443" spans="1:26" ht="37.5" x14ac:dyDescent="0.25">
      <c r="A443" s="85"/>
      <c r="B443" s="88"/>
      <c r="C443" s="91"/>
      <c r="D443" s="91"/>
      <c r="E443" s="91"/>
      <c r="F443" s="29" t="s">
        <v>26</v>
      </c>
      <c r="G443" s="54">
        <f>H443+I443+J443+K443+L443+M443+N443</f>
        <v>20501.57</v>
      </c>
      <c r="H443" s="57">
        <v>4196.1499999999996</v>
      </c>
      <c r="I443" s="55">
        <v>4121.4799999999996</v>
      </c>
      <c r="J443" s="58">
        <v>4092.98</v>
      </c>
      <c r="K443" s="58">
        <v>4050.23</v>
      </c>
      <c r="L443" s="58">
        <v>4040.73</v>
      </c>
      <c r="M443" s="58">
        <v>0</v>
      </c>
      <c r="N443" s="58">
        <v>0</v>
      </c>
      <c r="O443" s="191"/>
      <c r="P443" s="126"/>
      <c r="Q443" s="126"/>
      <c r="R443" s="123"/>
      <c r="S443" s="123"/>
      <c r="T443" s="123"/>
      <c r="U443" s="123"/>
      <c r="V443" s="123"/>
      <c r="W443" s="123"/>
      <c r="X443" s="123"/>
      <c r="Y443" s="207"/>
      <c r="Z443" s="211"/>
    </row>
    <row r="444" spans="1:26" ht="37.5" x14ac:dyDescent="0.25">
      <c r="A444" s="85"/>
      <c r="B444" s="88"/>
      <c r="C444" s="91"/>
      <c r="D444" s="91"/>
      <c r="E444" s="91"/>
      <c r="F444" s="29" t="s">
        <v>27</v>
      </c>
      <c r="G444" s="54">
        <f>H444+I444+J444+K444+L444+M444+N444</f>
        <v>0</v>
      </c>
      <c r="H444" s="57">
        <v>0</v>
      </c>
      <c r="I444" s="55">
        <v>0</v>
      </c>
      <c r="J444" s="55">
        <v>0</v>
      </c>
      <c r="K444" s="55">
        <v>0</v>
      </c>
      <c r="L444" s="55">
        <v>0</v>
      </c>
      <c r="M444" s="55">
        <v>0</v>
      </c>
      <c r="N444" s="55">
        <v>0</v>
      </c>
      <c r="O444" s="187"/>
      <c r="P444" s="126"/>
      <c r="Q444" s="126"/>
      <c r="R444" s="123"/>
      <c r="S444" s="123"/>
      <c r="T444" s="123"/>
      <c r="U444" s="123"/>
      <c r="V444" s="123"/>
      <c r="W444" s="123"/>
      <c r="X444" s="123"/>
      <c r="Y444" s="207"/>
      <c r="Z444" s="211"/>
    </row>
    <row r="445" spans="1:26" ht="56.25" x14ac:dyDescent="0.25">
      <c r="A445" s="85"/>
      <c r="B445" s="88"/>
      <c r="C445" s="91"/>
      <c r="D445" s="91"/>
      <c r="E445" s="91"/>
      <c r="F445" s="34" t="s">
        <v>62</v>
      </c>
      <c r="G445" s="20" t="s">
        <v>25</v>
      </c>
      <c r="H445" s="22" t="s">
        <v>25</v>
      </c>
      <c r="I445" s="21" t="s">
        <v>25</v>
      </c>
      <c r="J445" s="21" t="s">
        <v>25</v>
      </c>
      <c r="K445" s="21" t="s">
        <v>25</v>
      </c>
      <c r="L445" s="21" t="s">
        <v>25</v>
      </c>
      <c r="M445" s="21" t="s">
        <v>25</v>
      </c>
      <c r="N445" s="21" t="s">
        <v>25</v>
      </c>
      <c r="O445" s="177"/>
      <c r="P445" s="126"/>
      <c r="Q445" s="126"/>
      <c r="R445" s="123"/>
      <c r="S445" s="123"/>
      <c r="T445" s="123"/>
      <c r="U445" s="123"/>
      <c r="V445" s="123"/>
      <c r="W445" s="123"/>
      <c r="X445" s="123"/>
      <c r="Y445" s="207"/>
      <c r="Z445" s="211"/>
    </row>
    <row r="446" spans="1:26" ht="37.5" x14ac:dyDescent="0.25">
      <c r="A446" s="85"/>
      <c r="B446" s="88"/>
      <c r="C446" s="91"/>
      <c r="D446" s="91"/>
      <c r="E446" s="91"/>
      <c r="F446" s="34" t="s">
        <v>143</v>
      </c>
      <c r="G446" s="20" t="s">
        <v>25</v>
      </c>
      <c r="H446" s="22" t="s">
        <v>25</v>
      </c>
      <c r="I446" s="21" t="s">
        <v>25</v>
      </c>
      <c r="J446" s="21" t="s">
        <v>25</v>
      </c>
      <c r="K446" s="21" t="s">
        <v>25</v>
      </c>
      <c r="L446" s="21" t="s">
        <v>25</v>
      </c>
      <c r="M446" s="21" t="s">
        <v>25</v>
      </c>
      <c r="N446" s="44" t="s">
        <v>25</v>
      </c>
      <c r="O446" s="179"/>
      <c r="P446" s="126"/>
      <c r="Q446" s="126"/>
      <c r="R446" s="123"/>
      <c r="S446" s="123"/>
      <c r="T446" s="123"/>
      <c r="U446" s="123"/>
      <c r="V446" s="123"/>
      <c r="W446" s="123"/>
      <c r="X446" s="123"/>
      <c r="Y446" s="207"/>
      <c r="Z446" s="211"/>
    </row>
    <row r="447" spans="1:26" ht="37.5" x14ac:dyDescent="0.25">
      <c r="A447" s="85"/>
      <c r="B447" s="88"/>
      <c r="C447" s="91"/>
      <c r="D447" s="91"/>
      <c r="E447" s="91"/>
      <c r="F447" s="34" t="s">
        <v>64</v>
      </c>
      <c r="G447" s="20" t="s">
        <v>25</v>
      </c>
      <c r="H447" s="22" t="s">
        <v>25</v>
      </c>
      <c r="I447" s="21" t="s">
        <v>25</v>
      </c>
      <c r="J447" s="21" t="s">
        <v>25</v>
      </c>
      <c r="K447" s="21" t="s">
        <v>25</v>
      </c>
      <c r="L447" s="21" t="s">
        <v>25</v>
      </c>
      <c r="M447" s="21" t="s">
        <v>25</v>
      </c>
      <c r="N447" s="44" t="s">
        <v>25</v>
      </c>
      <c r="O447" s="179"/>
      <c r="P447" s="126"/>
      <c r="Q447" s="126"/>
      <c r="R447" s="123"/>
      <c r="S447" s="123"/>
      <c r="T447" s="123"/>
      <c r="U447" s="123"/>
      <c r="V447" s="123"/>
      <c r="W447" s="123"/>
      <c r="X447" s="123"/>
      <c r="Y447" s="207"/>
      <c r="Z447" s="211"/>
    </row>
    <row r="448" spans="1:26" ht="56.25" x14ac:dyDescent="0.25">
      <c r="A448" s="85"/>
      <c r="B448" s="88"/>
      <c r="C448" s="91"/>
      <c r="D448" s="91"/>
      <c r="E448" s="91"/>
      <c r="F448" s="34" t="s">
        <v>63</v>
      </c>
      <c r="G448" s="20" t="s">
        <v>25</v>
      </c>
      <c r="H448" s="22" t="s">
        <v>25</v>
      </c>
      <c r="I448" s="21" t="s">
        <v>25</v>
      </c>
      <c r="J448" s="21" t="s">
        <v>25</v>
      </c>
      <c r="K448" s="21" t="s">
        <v>25</v>
      </c>
      <c r="L448" s="21" t="s">
        <v>25</v>
      </c>
      <c r="M448" s="21" t="s">
        <v>25</v>
      </c>
      <c r="N448" s="44" t="s">
        <v>25</v>
      </c>
      <c r="O448" s="179"/>
      <c r="P448" s="126"/>
      <c r="Q448" s="126"/>
      <c r="R448" s="123"/>
      <c r="S448" s="123"/>
      <c r="T448" s="123"/>
      <c r="U448" s="123"/>
      <c r="V448" s="123"/>
      <c r="W448" s="123"/>
      <c r="X448" s="123"/>
      <c r="Y448" s="207"/>
      <c r="Z448" s="211"/>
    </row>
    <row r="449" spans="1:26" ht="37.5" x14ac:dyDescent="0.25">
      <c r="A449" s="86"/>
      <c r="B449" s="89"/>
      <c r="C449" s="92"/>
      <c r="D449" s="92"/>
      <c r="E449" s="92"/>
      <c r="F449" s="42" t="s">
        <v>65</v>
      </c>
      <c r="G449" s="26" t="s">
        <v>25</v>
      </c>
      <c r="H449" s="27" t="s">
        <v>25</v>
      </c>
      <c r="I449" s="28" t="s">
        <v>25</v>
      </c>
      <c r="J449" s="28" t="s">
        <v>25</v>
      </c>
      <c r="K449" s="28" t="s">
        <v>25</v>
      </c>
      <c r="L449" s="28" t="s">
        <v>25</v>
      </c>
      <c r="M449" s="28" t="s">
        <v>25</v>
      </c>
      <c r="N449" s="69" t="s">
        <v>25</v>
      </c>
      <c r="O449" s="179"/>
      <c r="P449" s="127"/>
      <c r="Q449" s="127"/>
      <c r="R449" s="124"/>
      <c r="S449" s="124"/>
      <c r="T449" s="124"/>
      <c r="U449" s="124"/>
      <c r="V449" s="124"/>
      <c r="W449" s="124"/>
      <c r="X449" s="124"/>
      <c r="Y449" s="208"/>
      <c r="Z449" s="211"/>
    </row>
    <row r="450" spans="1:26" x14ac:dyDescent="0.25">
      <c r="A450" s="84" t="s">
        <v>152</v>
      </c>
      <c r="B450" s="87" t="s">
        <v>121</v>
      </c>
      <c r="C450" s="90" t="s">
        <v>9</v>
      </c>
      <c r="D450" s="90" t="s">
        <v>70</v>
      </c>
      <c r="E450" s="90" t="s">
        <v>46</v>
      </c>
      <c r="F450" s="29" t="s">
        <v>11</v>
      </c>
      <c r="G450" s="54">
        <f>G451+G452</f>
        <v>24786</v>
      </c>
      <c r="H450" s="57">
        <v>5009</v>
      </c>
      <c r="I450" s="55">
        <v>4991</v>
      </c>
      <c r="J450" s="55">
        <v>4991</v>
      </c>
      <c r="K450" s="55">
        <f>K452+K451</f>
        <v>4904</v>
      </c>
      <c r="L450" s="55">
        <f>L452+L451</f>
        <v>4891</v>
      </c>
      <c r="M450" s="55">
        <v>0</v>
      </c>
      <c r="N450" s="55">
        <v>0</v>
      </c>
      <c r="O450" s="186"/>
      <c r="P450" s="125" t="s">
        <v>125</v>
      </c>
      <c r="Q450" s="125" t="s">
        <v>86</v>
      </c>
      <c r="R450" s="122" t="s">
        <v>127</v>
      </c>
      <c r="S450" s="122">
        <v>100</v>
      </c>
      <c r="T450" s="122">
        <v>100</v>
      </c>
      <c r="U450" s="122">
        <v>100</v>
      </c>
      <c r="V450" s="122">
        <v>100</v>
      </c>
      <c r="W450" s="122">
        <v>100</v>
      </c>
      <c r="X450" s="122">
        <v>100</v>
      </c>
      <c r="Y450" s="206">
        <v>100</v>
      </c>
      <c r="Z450" s="211"/>
    </row>
    <row r="451" spans="1:26" ht="37.5" x14ac:dyDescent="0.25">
      <c r="A451" s="85"/>
      <c r="B451" s="88"/>
      <c r="C451" s="91"/>
      <c r="D451" s="91"/>
      <c r="E451" s="91"/>
      <c r="F451" s="29" t="s">
        <v>26</v>
      </c>
      <c r="G451" s="54">
        <f>H451+I451+J451+K451+L451+M451+N451</f>
        <v>24786</v>
      </c>
      <c r="H451" s="57">
        <v>5009</v>
      </c>
      <c r="I451" s="58">
        <v>4991</v>
      </c>
      <c r="J451" s="58">
        <v>4991</v>
      </c>
      <c r="K451" s="55">
        <v>4904</v>
      </c>
      <c r="L451" s="55">
        <v>4891</v>
      </c>
      <c r="M451" s="58">
        <v>0</v>
      </c>
      <c r="N451" s="58">
        <v>0</v>
      </c>
      <c r="O451" s="191"/>
      <c r="P451" s="126"/>
      <c r="Q451" s="126"/>
      <c r="R451" s="123"/>
      <c r="S451" s="123"/>
      <c r="T451" s="123"/>
      <c r="U451" s="123"/>
      <c r="V451" s="123"/>
      <c r="W451" s="123"/>
      <c r="X451" s="123"/>
      <c r="Y451" s="207"/>
      <c r="Z451" s="211"/>
    </row>
    <row r="452" spans="1:26" ht="37.5" x14ac:dyDescent="0.25">
      <c r="A452" s="85"/>
      <c r="B452" s="88"/>
      <c r="C452" s="91"/>
      <c r="D452" s="91"/>
      <c r="E452" s="91"/>
      <c r="F452" s="29" t="s">
        <v>27</v>
      </c>
      <c r="G452" s="54">
        <f>H452+I452+J452+K452+L452+M452+N452</f>
        <v>0</v>
      </c>
      <c r="H452" s="57">
        <v>0</v>
      </c>
      <c r="I452" s="55">
        <v>0</v>
      </c>
      <c r="J452" s="55">
        <v>0</v>
      </c>
      <c r="K452" s="55">
        <v>0</v>
      </c>
      <c r="L452" s="55">
        <v>0</v>
      </c>
      <c r="M452" s="55">
        <v>0</v>
      </c>
      <c r="N452" s="55">
        <v>0</v>
      </c>
      <c r="O452" s="187"/>
      <c r="P452" s="126"/>
      <c r="Q452" s="126"/>
      <c r="R452" s="123"/>
      <c r="S452" s="123"/>
      <c r="T452" s="123"/>
      <c r="U452" s="123"/>
      <c r="V452" s="123"/>
      <c r="W452" s="123"/>
      <c r="X452" s="123"/>
      <c r="Y452" s="207"/>
      <c r="Z452" s="211"/>
    </row>
    <row r="453" spans="1:26" ht="56.25" x14ac:dyDescent="0.25">
      <c r="A453" s="85"/>
      <c r="B453" s="88"/>
      <c r="C453" s="91"/>
      <c r="D453" s="91"/>
      <c r="E453" s="91"/>
      <c r="F453" s="34" t="s">
        <v>62</v>
      </c>
      <c r="G453" s="20" t="s">
        <v>25</v>
      </c>
      <c r="H453" s="22" t="s">
        <v>25</v>
      </c>
      <c r="I453" s="21" t="s">
        <v>25</v>
      </c>
      <c r="J453" s="21" t="s">
        <v>25</v>
      </c>
      <c r="K453" s="21" t="s">
        <v>25</v>
      </c>
      <c r="L453" s="21" t="s">
        <v>25</v>
      </c>
      <c r="M453" s="21" t="s">
        <v>25</v>
      </c>
      <c r="N453" s="21" t="s">
        <v>25</v>
      </c>
      <c r="O453" s="177"/>
      <c r="P453" s="126"/>
      <c r="Q453" s="126"/>
      <c r="R453" s="123"/>
      <c r="S453" s="123"/>
      <c r="T453" s="123"/>
      <c r="U453" s="123"/>
      <c r="V453" s="123"/>
      <c r="W453" s="123"/>
      <c r="X453" s="123"/>
      <c r="Y453" s="207"/>
      <c r="Z453" s="211"/>
    </row>
    <row r="454" spans="1:26" ht="37.5" x14ac:dyDescent="0.25">
      <c r="A454" s="85"/>
      <c r="B454" s="88"/>
      <c r="C454" s="91"/>
      <c r="D454" s="91"/>
      <c r="E454" s="91"/>
      <c r="F454" s="34" t="s">
        <v>143</v>
      </c>
      <c r="G454" s="20" t="s">
        <v>25</v>
      </c>
      <c r="H454" s="22" t="s">
        <v>25</v>
      </c>
      <c r="I454" s="21" t="s">
        <v>25</v>
      </c>
      <c r="J454" s="21" t="s">
        <v>25</v>
      </c>
      <c r="K454" s="21" t="s">
        <v>25</v>
      </c>
      <c r="L454" s="21" t="s">
        <v>25</v>
      </c>
      <c r="M454" s="21" t="s">
        <v>25</v>
      </c>
      <c r="N454" s="44" t="s">
        <v>25</v>
      </c>
      <c r="O454" s="179"/>
      <c r="P454" s="126"/>
      <c r="Q454" s="126"/>
      <c r="R454" s="123"/>
      <c r="S454" s="123"/>
      <c r="T454" s="123"/>
      <c r="U454" s="123"/>
      <c r="V454" s="123"/>
      <c r="W454" s="123"/>
      <c r="X454" s="123"/>
      <c r="Y454" s="207"/>
      <c r="Z454" s="211"/>
    </row>
    <row r="455" spans="1:26" ht="37.5" x14ac:dyDescent="0.25">
      <c r="A455" s="85"/>
      <c r="B455" s="88"/>
      <c r="C455" s="91"/>
      <c r="D455" s="91"/>
      <c r="E455" s="91"/>
      <c r="F455" s="34" t="s">
        <v>64</v>
      </c>
      <c r="G455" s="20" t="s">
        <v>25</v>
      </c>
      <c r="H455" s="22" t="s">
        <v>25</v>
      </c>
      <c r="I455" s="21" t="s">
        <v>25</v>
      </c>
      <c r="J455" s="21" t="s">
        <v>25</v>
      </c>
      <c r="K455" s="21" t="s">
        <v>25</v>
      </c>
      <c r="L455" s="21" t="s">
        <v>25</v>
      </c>
      <c r="M455" s="21" t="s">
        <v>25</v>
      </c>
      <c r="N455" s="44" t="s">
        <v>25</v>
      </c>
      <c r="O455" s="179"/>
      <c r="P455" s="126"/>
      <c r="Q455" s="126"/>
      <c r="R455" s="123"/>
      <c r="S455" s="123"/>
      <c r="T455" s="123"/>
      <c r="U455" s="123"/>
      <c r="V455" s="123"/>
      <c r="W455" s="123"/>
      <c r="X455" s="123"/>
      <c r="Y455" s="207"/>
      <c r="Z455" s="211"/>
    </row>
    <row r="456" spans="1:26" ht="56.25" x14ac:dyDescent="0.25">
      <c r="A456" s="85"/>
      <c r="B456" s="88"/>
      <c r="C456" s="91"/>
      <c r="D456" s="91"/>
      <c r="E456" s="91"/>
      <c r="F456" s="34" t="s">
        <v>63</v>
      </c>
      <c r="G456" s="20" t="s">
        <v>25</v>
      </c>
      <c r="H456" s="22" t="s">
        <v>25</v>
      </c>
      <c r="I456" s="21" t="s">
        <v>25</v>
      </c>
      <c r="J456" s="21" t="s">
        <v>25</v>
      </c>
      <c r="K456" s="21" t="s">
        <v>25</v>
      </c>
      <c r="L456" s="21" t="s">
        <v>25</v>
      </c>
      <c r="M456" s="21" t="s">
        <v>25</v>
      </c>
      <c r="N456" s="44" t="s">
        <v>25</v>
      </c>
      <c r="O456" s="179"/>
      <c r="P456" s="126"/>
      <c r="Q456" s="126"/>
      <c r="R456" s="123"/>
      <c r="S456" s="123"/>
      <c r="T456" s="123"/>
      <c r="U456" s="123"/>
      <c r="V456" s="123"/>
      <c r="W456" s="123"/>
      <c r="X456" s="123"/>
      <c r="Y456" s="207"/>
      <c r="Z456" s="211"/>
    </row>
    <row r="457" spans="1:26" ht="37.5" x14ac:dyDescent="0.25">
      <c r="A457" s="86"/>
      <c r="B457" s="89"/>
      <c r="C457" s="92"/>
      <c r="D457" s="92"/>
      <c r="E457" s="92"/>
      <c r="F457" s="42" t="s">
        <v>65</v>
      </c>
      <c r="G457" s="26" t="s">
        <v>25</v>
      </c>
      <c r="H457" s="27" t="s">
        <v>25</v>
      </c>
      <c r="I457" s="28" t="s">
        <v>25</v>
      </c>
      <c r="J457" s="28" t="s">
        <v>25</v>
      </c>
      <c r="K457" s="28" t="s">
        <v>25</v>
      </c>
      <c r="L457" s="28" t="s">
        <v>25</v>
      </c>
      <c r="M457" s="28" t="s">
        <v>25</v>
      </c>
      <c r="N457" s="69" t="s">
        <v>25</v>
      </c>
      <c r="O457" s="179"/>
      <c r="P457" s="127"/>
      <c r="Q457" s="127"/>
      <c r="R457" s="124"/>
      <c r="S457" s="124"/>
      <c r="T457" s="124"/>
      <c r="U457" s="124"/>
      <c r="V457" s="124"/>
      <c r="W457" s="124"/>
      <c r="X457" s="124"/>
      <c r="Y457" s="208"/>
      <c r="Z457" s="211"/>
    </row>
    <row r="458" spans="1:26" x14ac:dyDescent="0.25">
      <c r="A458" s="84" t="s">
        <v>155</v>
      </c>
      <c r="B458" s="87" t="s">
        <v>122</v>
      </c>
      <c r="C458" s="90" t="s">
        <v>9</v>
      </c>
      <c r="D458" s="90" t="s">
        <v>70</v>
      </c>
      <c r="E458" s="90" t="s">
        <v>46</v>
      </c>
      <c r="F458" s="29" t="s">
        <v>11</v>
      </c>
      <c r="G458" s="54">
        <f>G459+G460</f>
        <v>212696.8</v>
      </c>
      <c r="H458" s="57">
        <f>H459+H460</f>
        <v>393.11</v>
      </c>
      <c r="I458" s="58">
        <f t="shared" ref="I458:N458" si="116">I459+I460</f>
        <v>645.21</v>
      </c>
      <c r="J458" s="58">
        <f t="shared" si="116"/>
        <v>65939.16</v>
      </c>
      <c r="K458" s="58">
        <f t="shared" si="116"/>
        <v>72.319999999999993</v>
      </c>
      <c r="L458" s="58">
        <f t="shared" si="116"/>
        <v>352.82</v>
      </c>
      <c r="M458" s="58">
        <f t="shared" si="116"/>
        <v>469.18</v>
      </c>
      <c r="N458" s="58">
        <f t="shared" si="116"/>
        <v>144825</v>
      </c>
      <c r="O458" s="190"/>
      <c r="P458" s="125" t="s">
        <v>126</v>
      </c>
      <c r="Q458" s="125" t="s">
        <v>21</v>
      </c>
      <c r="R458" s="122" t="s">
        <v>127</v>
      </c>
      <c r="S458" s="122">
        <v>1</v>
      </c>
      <c r="T458" s="122">
        <v>1</v>
      </c>
      <c r="U458" s="122">
        <v>1</v>
      </c>
      <c r="V458" s="122">
        <v>1</v>
      </c>
      <c r="W458" s="122">
        <v>1</v>
      </c>
      <c r="X458" s="122">
        <v>1</v>
      </c>
      <c r="Y458" s="206">
        <v>1</v>
      </c>
      <c r="Z458" s="211"/>
    </row>
    <row r="459" spans="1:26" ht="37.5" x14ac:dyDescent="0.25">
      <c r="A459" s="85"/>
      <c r="B459" s="88"/>
      <c r="C459" s="91"/>
      <c r="D459" s="91"/>
      <c r="E459" s="91"/>
      <c r="F459" s="29" t="s">
        <v>26</v>
      </c>
      <c r="G459" s="54">
        <f>H459+I459+J459+K459+L459+M459+N459</f>
        <v>393.11</v>
      </c>
      <c r="H459" s="57">
        <v>393.11</v>
      </c>
      <c r="I459" s="55">
        <v>0</v>
      </c>
      <c r="J459" s="55">
        <v>0</v>
      </c>
      <c r="K459" s="55">
        <v>0</v>
      </c>
      <c r="L459" s="58">
        <v>0</v>
      </c>
      <c r="M459" s="58">
        <v>0</v>
      </c>
      <c r="N459" s="58">
        <v>0</v>
      </c>
      <c r="O459" s="191"/>
      <c r="P459" s="126"/>
      <c r="Q459" s="126"/>
      <c r="R459" s="123"/>
      <c r="S459" s="123"/>
      <c r="T459" s="123"/>
      <c r="U459" s="123"/>
      <c r="V459" s="123"/>
      <c r="W459" s="123"/>
      <c r="X459" s="123"/>
      <c r="Y459" s="207"/>
      <c r="Z459" s="211"/>
    </row>
    <row r="460" spans="1:26" ht="37.5" x14ac:dyDescent="0.25">
      <c r="A460" s="85"/>
      <c r="B460" s="88"/>
      <c r="C460" s="91"/>
      <c r="D460" s="91"/>
      <c r="E460" s="91"/>
      <c r="F460" s="29" t="s">
        <v>27</v>
      </c>
      <c r="G460" s="54">
        <f>H460+I460+J460+K460+L460+M460+N460</f>
        <v>212303.69</v>
      </c>
      <c r="H460" s="57">
        <v>0</v>
      </c>
      <c r="I460" s="55">
        <v>645.21</v>
      </c>
      <c r="J460" s="55">
        <v>65939.16</v>
      </c>
      <c r="K460" s="55">
        <v>72.319999999999993</v>
      </c>
      <c r="L460" s="55">
        <v>352.82</v>
      </c>
      <c r="M460" s="55">
        <v>469.18</v>
      </c>
      <c r="N460" s="55">
        <v>144825</v>
      </c>
      <c r="O460" s="187"/>
      <c r="P460" s="126"/>
      <c r="Q460" s="126"/>
      <c r="R460" s="123"/>
      <c r="S460" s="123"/>
      <c r="T460" s="123"/>
      <c r="U460" s="123"/>
      <c r="V460" s="123"/>
      <c r="W460" s="123"/>
      <c r="X460" s="123"/>
      <c r="Y460" s="207"/>
      <c r="Z460" s="211"/>
    </row>
    <row r="461" spans="1:26" ht="56.25" x14ac:dyDescent="0.25">
      <c r="A461" s="85"/>
      <c r="B461" s="88"/>
      <c r="C461" s="91"/>
      <c r="D461" s="91"/>
      <c r="E461" s="91"/>
      <c r="F461" s="34" t="s">
        <v>62</v>
      </c>
      <c r="G461" s="20" t="s">
        <v>25</v>
      </c>
      <c r="H461" s="22" t="s">
        <v>25</v>
      </c>
      <c r="I461" s="21" t="s">
        <v>25</v>
      </c>
      <c r="J461" s="21" t="s">
        <v>25</v>
      </c>
      <c r="K461" s="21" t="s">
        <v>25</v>
      </c>
      <c r="L461" s="21" t="s">
        <v>25</v>
      </c>
      <c r="M461" s="21" t="s">
        <v>25</v>
      </c>
      <c r="N461" s="21" t="s">
        <v>25</v>
      </c>
      <c r="O461" s="177"/>
      <c r="P461" s="126"/>
      <c r="Q461" s="126"/>
      <c r="R461" s="123"/>
      <c r="S461" s="123"/>
      <c r="T461" s="123"/>
      <c r="U461" s="123"/>
      <c r="V461" s="123"/>
      <c r="W461" s="123"/>
      <c r="X461" s="123"/>
      <c r="Y461" s="207"/>
      <c r="Z461" s="211"/>
    </row>
    <row r="462" spans="1:26" ht="37.5" x14ac:dyDescent="0.25">
      <c r="A462" s="85"/>
      <c r="B462" s="88"/>
      <c r="C462" s="91"/>
      <c r="D462" s="91"/>
      <c r="E462" s="91"/>
      <c r="F462" s="34" t="s">
        <v>143</v>
      </c>
      <c r="G462" s="20" t="s">
        <v>25</v>
      </c>
      <c r="H462" s="22" t="s">
        <v>25</v>
      </c>
      <c r="I462" s="21" t="s">
        <v>25</v>
      </c>
      <c r="J462" s="21" t="s">
        <v>25</v>
      </c>
      <c r="K462" s="21" t="s">
        <v>25</v>
      </c>
      <c r="L462" s="21" t="s">
        <v>25</v>
      </c>
      <c r="M462" s="21" t="s">
        <v>25</v>
      </c>
      <c r="N462" s="44" t="s">
        <v>25</v>
      </c>
      <c r="O462" s="179"/>
      <c r="P462" s="126"/>
      <c r="Q462" s="126"/>
      <c r="R462" s="123"/>
      <c r="S462" s="123"/>
      <c r="T462" s="123"/>
      <c r="U462" s="123"/>
      <c r="V462" s="123"/>
      <c r="W462" s="123"/>
      <c r="X462" s="123"/>
      <c r="Y462" s="207"/>
      <c r="Z462" s="211"/>
    </row>
    <row r="463" spans="1:26" ht="37.5" x14ac:dyDescent="0.25">
      <c r="A463" s="85"/>
      <c r="B463" s="88"/>
      <c r="C463" s="91"/>
      <c r="D463" s="91"/>
      <c r="E463" s="91"/>
      <c r="F463" s="34" t="s">
        <v>64</v>
      </c>
      <c r="G463" s="20" t="s">
        <v>25</v>
      </c>
      <c r="H463" s="22" t="s">
        <v>25</v>
      </c>
      <c r="I463" s="21" t="s">
        <v>25</v>
      </c>
      <c r="J463" s="21" t="s">
        <v>25</v>
      </c>
      <c r="K463" s="21" t="s">
        <v>25</v>
      </c>
      <c r="L463" s="21" t="s">
        <v>25</v>
      </c>
      <c r="M463" s="21" t="s">
        <v>25</v>
      </c>
      <c r="N463" s="44" t="s">
        <v>25</v>
      </c>
      <c r="O463" s="179"/>
      <c r="P463" s="126"/>
      <c r="Q463" s="126"/>
      <c r="R463" s="123"/>
      <c r="S463" s="123"/>
      <c r="T463" s="123"/>
      <c r="U463" s="123"/>
      <c r="V463" s="123"/>
      <c r="W463" s="123"/>
      <c r="X463" s="123"/>
      <c r="Y463" s="207"/>
      <c r="Z463" s="211"/>
    </row>
    <row r="464" spans="1:26" ht="56.25" x14ac:dyDescent="0.25">
      <c r="A464" s="85"/>
      <c r="B464" s="88"/>
      <c r="C464" s="91"/>
      <c r="D464" s="91"/>
      <c r="E464" s="91"/>
      <c r="F464" s="34" t="s">
        <v>63</v>
      </c>
      <c r="G464" s="20" t="s">
        <v>25</v>
      </c>
      <c r="H464" s="22" t="s">
        <v>25</v>
      </c>
      <c r="I464" s="21" t="s">
        <v>25</v>
      </c>
      <c r="J464" s="21" t="s">
        <v>25</v>
      </c>
      <c r="K464" s="21" t="s">
        <v>25</v>
      </c>
      <c r="L464" s="21" t="s">
        <v>25</v>
      </c>
      <c r="M464" s="21" t="s">
        <v>25</v>
      </c>
      <c r="N464" s="44" t="s">
        <v>25</v>
      </c>
      <c r="O464" s="179"/>
      <c r="P464" s="126"/>
      <c r="Q464" s="126"/>
      <c r="R464" s="123"/>
      <c r="S464" s="123"/>
      <c r="T464" s="123"/>
      <c r="U464" s="123"/>
      <c r="V464" s="123"/>
      <c r="W464" s="123"/>
      <c r="X464" s="123"/>
      <c r="Y464" s="207"/>
      <c r="Z464" s="211"/>
    </row>
    <row r="465" spans="1:26" ht="37.5" x14ac:dyDescent="0.25">
      <c r="A465" s="86"/>
      <c r="B465" s="89"/>
      <c r="C465" s="92"/>
      <c r="D465" s="92"/>
      <c r="E465" s="92"/>
      <c r="F465" s="42" t="s">
        <v>65</v>
      </c>
      <c r="G465" s="26" t="s">
        <v>25</v>
      </c>
      <c r="H465" s="27" t="s">
        <v>25</v>
      </c>
      <c r="I465" s="28" t="s">
        <v>25</v>
      </c>
      <c r="J465" s="28" t="s">
        <v>25</v>
      </c>
      <c r="K465" s="28" t="s">
        <v>25</v>
      </c>
      <c r="L465" s="28" t="s">
        <v>25</v>
      </c>
      <c r="M465" s="28" t="s">
        <v>25</v>
      </c>
      <c r="N465" s="69" t="s">
        <v>25</v>
      </c>
      <c r="O465" s="179"/>
      <c r="P465" s="127"/>
      <c r="Q465" s="127"/>
      <c r="R465" s="124"/>
      <c r="S465" s="124"/>
      <c r="T465" s="124"/>
      <c r="U465" s="124"/>
      <c r="V465" s="124"/>
      <c r="W465" s="124"/>
      <c r="X465" s="124"/>
      <c r="Y465" s="208"/>
      <c r="Z465" s="211"/>
    </row>
    <row r="466" spans="1:26" x14ac:dyDescent="0.25">
      <c r="A466" s="84" t="s">
        <v>13</v>
      </c>
      <c r="B466" s="87" t="s">
        <v>94</v>
      </c>
      <c r="C466" s="90" t="s">
        <v>9</v>
      </c>
      <c r="D466" s="90" t="s">
        <v>70</v>
      </c>
      <c r="E466" s="90" t="s">
        <v>95</v>
      </c>
      <c r="F466" s="29" t="s">
        <v>11</v>
      </c>
      <c r="G466" s="54">
        <f>G467+G468+G469</f>
        <v>217515055.65000001</v>
      </c>
      <c r="H466" s="57">
        <v>30645207.760000002</v>
      </c>
      <c r="I466" s="58">
        <f>I474</f>
        <v>33109307.640000001</v>
      </c>
      <c r="J466" s="55">
        <f>J469+J468+J467</f>
        <v>28940269.52</v>
      </c>
      <c r="K466" s="55">
        <f>K469+K468+K467</f>
        <v>29834849.949999999</v>
      </c>
      <c r="L466" s="55">
        <f>L467+L468+L469</f>
        <v>43531689.299999997</v>
      </c>
      <c r="M466" s="55">
        <f t="shared" ref="M466:N466" si="117">M467+M468</f>
        <v>24639015.940000001</v>
      </c>
      <c r="N466" s="55">
        <f t="shared" si="117"/>
        <v>26814715.539999999</v>
      </c>
      <c r="O466" s="186"/>
      <c r="P466" s="119" t="s">
        <v>25</v>
      </c>
      <c r="Q466" s="119" t="s">
        <v>25</v>
      </c>
      <c r="R466" s="119" t="s">
        <v>25</v>
      </c>
      <c r="S466" s="119" t="s">
        <v>25</v>
      </c>
      <c r="T466" s="119" t="s">
        <v>25</v>
      </c>
      <c r="U466" s="119" t="s">
        <v>25</v>
      </c>
      <c r="V466" s="119" t="s">
        <v>25</v>
      </c>
      <c r="W466" s="119" t="s">
        <v>25</v>
      </c>
      <c r="X466" s="119" t="s">
        <v>25</v>
      </c>
      <c r="Y466" s="133" t="s">
        <v>25</v>
      </c>
      <c r="Z466" s="20"/>
    </row>
    <row r="467" spans="1:26" ht="37.5" x14ac:dyDescent="0.25">
      <c r="A467" s="85"/>
      <c r="B467" s="88"/>
      <c r="C467" s="91"/>
      <c r="D467" s="91"/>
      <c r="E467" s="91"/>
      <c r="F467" s="29" t="s">
        <v>26</v>
      </c>
      <c r="G467" s="54">
        <f>H467+I467+J467+K467+L467+M467+N467</f>
        <v>216601972.65000001</v>
      </c>
      <c r="H467" s="57">
        <v>30643207.760000002</v>
      </c>
      <c r="I467" s="58">
        <v>32207224.640000001</v>
      </c>
      <c r="J467" s="58">
        <f t="shared" ref="J467:N467" si="118">J475</f>
        <v>28937269.52</v>
      </c>
      <c r="K467" s="58">
        <f t="shared" si="118"/>
        <v>29831849.949999999</v>
      </c>
      <c r="L467" s="58">
        <v>43528689.299999997</v>
      </c>
      <c r="M467" s="58">
        <f t="shared" si="118"/>
        <v>24639015.940000001</v>
      </c>
      <c r="N467" s="58">
        <f t="shared" si="118"/>
        <v>26814715.539999999</v>
      </c>
      <c r="O467" s="191"/>
      <c r="P467" s="120"/>
      <c r="Q467" s="120"/>
      <c r="R467" s="120"/>
      <c r="S467" s="120"/>
      <c r="T467" s="120"/>
      <c r="U467" s="120"/>
      <c r="V467" s="120"/>
      <c r="W467" s="120"/>
      <c r="X467" s="120"/>
      <c r="Y467" s="134"/>
      <c r="Z467" s="20"/>
    </row>
    <row r="468" spans="1:26" ht="37.5" x14ac:dyDescent="0.25">
      <c r="A468" s="85"/>
      <c r="B468" s="88"/>
      <c r="C468" s="91"/>
      <c r="D468" s="91"/>
      <c r="E468" s="91"/>
      <c r="F468" s="29" t="s">
        <v>27</v>
      </c>
      <c r="G468" s="54">
        <f>H468+I468+J468+K468+L468+M468+N468</f>
        <v>900000</v>
      </c>
      <c r="H468" s="57">
        <v>0</v>
      </c>
      <c r="I468" s="58">
        <v>900000</v>
      </c>
      <c r="J468" s="58">
        <f t="shared" ref="J468:N468" si="119">J476</f>
        <v>0</v>
      </c>
      <c r="K468" s="58">
        <f t="shared" si="119"/>
        <v>0</v>
      </c>
      <c r="L468" s="58">
        <f t="shared" si="119"/>
        <v>0</v>
      </c>
      <c r="M468" s="58">
        <f t="shared" si="119"/>
        <v>0</v>
      </c>
      <c r="N468" s="58">
        <f t="shared" si="119"/>
        <v>0</v>
      </c>
      <c r="O468" s="191"/>
      <c r="P468" s="120"/>
      <c r="Q468" s="120"/>
      <c r="R468" s="120"/>
      <c r="S468" s="120"/>
      <c r="T468" s="120"/>
      <c r="U468" s="120"/>
      <c r="V468" s="120"/>
      <c r="W468" s="120"/>
      <c r="X468" s="120"/>
      <c r="Y468" s="134"/>
      <c r="Z468" s="20"/>
    </row>
    <row r="469" spans="1:26" ht="56.25" x14ac:dyDescent="0.25">
      <c r="A469" s="85"/>
      <c r="B469" s="88"/>
      <c r="C469" s="91"/>
      <c r="D469" s="91"/>
      <c r="E469" s="91"/>
      <c r="F469" s="34" t="s">
        <v>62</v>
      </c>
      <c r="G469" s="54">
        <f>H469+I469+J469+K469+L469+M469+N469</f>
        <v>13083</v>
      </c>
      <c r="H469" s="22">
        <v>2000</v>
      </c>
      <c r="I469" s="21">
        <v>2083</v>
      </c>
      <c r="J469" s="21">
        <v>3000</v>
      </c>
      <c r="K469" s="21">
        <f>K477</f>
        <v>3000</v>
      </c>
      <c r="L469" s="21">
        <v>3000</v>
      </c>
      <c r="M469" s="21">
        <v>0</v>
      </c>
      <c r="N469" s="21">
        <v>0</v>
      </c>
      <c r="O469" s="177"/>
      <c r="P469" s="120"/>
      <c r="Q469" s="120"/>
      <c r="R469" s="120"/>
      <c r="S469" s="120"/>
      <c r="T469" s="120"/>
      <c r="U469" s="120"/>
      <c r="V469" s="120"/>
      <c r="W469" s="120"/>
      <c r="X469" s="120"/>
      <c r="Y469" s="134"/>
      <c r="Z469" s="20"/>
    </row>
    <row r="470" spans="1:26" ht="37.5" x14ac:dyDescent="0.25">
      <c r="A470" s="85"/>
      <c r="B470" s="88"/>
      <c r="C470" s="91"/>
      <c r="D470" s="91"/>
      <c r="E470" s="91"/>
      <c r="F470" s="34" t="s">
        <v>143</v>
      </c>
      <c r="G470" s="20" t="s">
        <v>25</v>
      </c>
      <c r="H470" s="22" t="s">
        <v>25</v>
      </c>
      <c r="I470" s="21" t="s">
        <v>25</v>
      </c>
      <c r="J470" s="21" t="s">
        <v>25</v>
      </c>
      <c r="K470" s="21" t="s">
        <v>25</v>
      </c>
      <c r="L470" s="21" t="s">
        <v>25</v>
      </c>
      <c r="M470" s="21" t="s">
        <v>25</v>
      </c>
      <c r="N470" s="44" t="s">
        <v>25</v>
      </c>
      <c r="O470" s="179"/>
      <c r="P470" s="120"/>
      <c r="Q470" s="120"/>
      <c r="R470" s="120"/>
      <c r="S470" s="120"/>
      <c r="T470" s="120"/>
      <c r="U470" s="120"/>
      <c r="V470" s="120"/>
      <c r="W470" s="120"/>
      <c r="X470" s="120"/>
      <c r="Y470" s="134"/>
      <c r="Z470" s="20"/>
    </row>
    <row r="471" spans="1:26" ht="37.5" x14ac:dyDescent="0.25">
      <c r="A471" s="85"/>
      <c r="B471" s="88"/>
      <c r="C471" s="91"/>
      <c r="D471" s="91"/>
      <c r="E471" s="91"/>
      <c r="F471" s="34" t="s">
        <v>64</v>
      </c>
      <c r="G471" s="20" t="s">
        <v>25</v>
      </c>
      <c r="H471" s="22" t="s">
        <v>25</v>
      </c>
      <c r="I471" s="21" t="s">
        <v>25</v>
      </c>
      <c r="J471" s="21" t="s">
        <v>25</v>
      </c>
      <c r="K471" s="21" t="s">
        <v>25</v>
      </c>
      <c r="L471" s="21" t="s">
        <v>25</v>
      </c>
      <c r="M471" s="21" t="s">
        <v>25</v>
      </c>
      <c r="N471" s="44" t="s">
        <v>25</v>
      </c>
      <c r="O471" s="179"/>
      <c r="P471" s="120"/>
      <c r="Q471" s="120"/>
      <c r="R471" s="120"/>
      <c r="S471" s="120"/>
      <c r="T471" s="120"/>
      <c r="U471" s="120"/>
      <c r="V471" s="120"/>
      <c r="W471" s="120"/>
      <c r="X471" s="120"/>
      <c r="Y471" s="134"/>
      <c r="Z471" s="20"/>
    </row>
    <row r="472" spans="1:26" ht="56.25" x14ac:dyDescent="0.25">
      <c r="A472" s="85"/>
      <c r="B472" s="88"/>
      <c r="C472" s="91"/>
      <c r="D472" s="91"/>
      <c r="E472" s="91"/>
      <c r="F472" s="34" t="s">
        <v>63</v>
      </c>
      <c r="G472" s="20" t="s">
        <v>25</v>
      </c>
      <c r="H472" s="22" t="s">
        <v>25</v>
      </c>
      <c r="I472" s="21" t="s">
        <v>25</v>
      </c>
      <c r="J472" s="21" t="s">
        <v>25</v>
      </c>
      <c r="K472" s="21" t="s">
        <v>25</v>
      </c>
      <c r="L472" s="21" t="s">
        <v>25</v>
      </c>
      <c r="M472" s="21" t="s">
        <v>25</v>
      </c>
      <c r="N472" s="44" t="s">
        <v>25</v>
      </c>
      <c r="O472" s="179"/>
      <c r="P472" s="120"/>
      <c r="Q472" s="120"/>
      <c r="R472" s="120"/>
      <c r="S472" s="120"/>
      <c r="T472" s="120"/>
      <c r="U472" s="120"/>
      <c r="V472" s="120"/>
      <c r="W472" s="120"/>
      <c r="X472" s="120"/>
      <c r="Y472" s="134"/>
      <c r="Z472" s="20"/>
    </row>
    <row r="473" spans="1:26" ht="37.5" x14ac:dyDescent="0.25">
      <c r="A473" s="86"/>
      <c r="B473" s="89"/>
      <c r="C473" s="92"/>
      <c r="D473" s="92"/>
      <c r="E473" s="92"/>
      <c r="F473" s="42" t="s">
        <v>65</v>
      </c>
      <c r="G473" s="26" t="s">
        <v>25</v>
      </c>
      <c r="H473" s="27" t="s">
        <v>25</v>
      </c>
      <c r="I473" s="28" t="s">
        <v>25</v>
      </c>
      <c r="J473" s="28" t="s">
        <v>25</v>
      </c>
      <c r="K473" s="28" t="s">
        <v>25</v>
      </c>
      <c r="L473" s="28" t="s">
        <v>25</v>
      </c>
      <c r="M473" s="28" t="s">
        <v>25</v>
      </c>
      <c r="N473" s="69" t="s">
        <v>25</v>
      </c>
      <c r="O473" s="179"/>
      <c r="P473" s="121"/>
      <c r="Q473" s="121"/>
      <c r="R473" s="121"/>
      <c r="S473" s="121"/>
      <c r="T473" s="121"/>
      <c r="U473" s="121"/>
      <c r="V473" s="121"/>
      <c r="W473" s="121"/>
      <c r="X473" s="121"/>
      <c r="Y473" s="135"/>
      <c r="Z473" s="20"/>
    </row>
    <row r="474" spans="1:26" x14ac:dyDescent="0.25">
      <c r="A474" s="84" t="s">
        <v>14</v>
      </c>
      <c r="B474" s="87" t="s">
        <v>96</v>
      </c>
      <c r="C474" s="90" t="s">
        <v>9</v>
      </c>
      <c r="D474" s="90" t="s">
        <v>70</v>
      </c>
      <c r="E474" s="90" t="s">
        <v>95</v>
      </c>
      <c r="F474" s="29" t="s">
        <v>11</v>
      </c>
      <c r="G474" s="54">
        <f>H474+I474+J474+K474+L474+M474+N474</f>
        <v>217515055.65000001</v>
      </c>
      <c r="H474" s="57">
        <v>30645207.760000002</v>
      </c>
      <c r="I474" s="55">
        <f>I477+I476+I475</f>
        <v>33109307.640000001</v>
      </c>
      <c r="J474" s="55">
        <f>J477+J475+J476</f>
        <v>28940269.52</v>
      </c>
      <c r="K474" s="55">
        <f>K477+K476+K475</f>
        <v>29834849.949999999</v>
      </c>
      <c r="L474" s="55">
        <f>L475+L476+L477</f>
        <v>43531689.299999997</v>
      </c>
      <c r="M474" s="55">
        <f t="shared" ref="M474:N474" si="120">M475+M476</f>
        <v>24639015.940000001</v>
      </c>
      <c r="N474" s="55">
        <f t="shared" si="120"/>
        <v>26814715.539999999</v>
      </c>
      <c r="O474" s="188"/>
      <c r="P474" s="133" t="s">
        <v>136</v>
      </c>
      <c r="Q474" s="160"/>
      <c r="R474" s="160"/>
      <c r="S474" s="160"/>
      <c r="T474" s="160"/>
      <c r="U474" s="160"/>
      <c r="V474" s="160"/>
      <c r="W474" s="160"/>
      <c r="X474" s="160"/>
      <c r="Y474" s="160"/>
      <c r="Z474" s="20"/>
    </row>
    <row r="475" spans="1:26" ht="37.5" x14ac:dyDescent="0.25">
      <c r="A475" s="85"/>
      <c r="B475" s="88"/>
      <c r="C475" s="91"/>
      <c r="D475" s="91"/>
      <c r="E475" s="91"/>
      <c r="F475" s="29" t="s">
        <v>26</v>
      </c>
      <c r="G475" s="54">
        <f>H475++I475+J475+K475+L475+M475+N475</f>
        <v>216601972.65000001</v>
      </c>
      <c r="H475" s="57">
        <v>30643207.760000002</v>
      </c>
      <c r="I475" s="55">
        <v>32207224.640000001</v>
      </c>
      <c r="J475" s="55">
        <v>28937269.52</v>
      </c>
      <c r="K475" s="55">
        <v>29831849.949999999</v>
      </c>
      <c r="L475" s="55">
        <v>43528689.299999997</v>
      </c>
      <c r="M475" s="55">
        <v>24639015.940000001</v>
      </c>
      <c r="N475" s="55">
        <v>26814715.539999999</v>
      </c>
      <c r="O475" s="189"/>
      <c r="P475" s="134"/>
      <c r="Q475" s="161"/>
      <c r="R475" s="161"/>
      <c r="S475" s="161"/>
      <c r="T475" s="161"/>
      <c r="U475" s="161"/>
      <c r="V475" s="161"/>
      <c r="W475" s="161"/>
      <c r="X475" s="161"/>
      <c r="Y475" s="161"/>
      <c r="Z475" s="20"/>
    </row>
    <row r="476" spans="1:26" ht="37.5" x14ac:dyDescent="0.25">
      <c r="A476" s="85"/>
      <c r="B476" s="88"/>
      <c r="C476" s="91"/>
      <c r="D476" s="91"/>
      <c r="E476" s="91"/>
      <c r="F476" s="29" t="s">
        <v>27</v>
      </c>
      <c r="G476" s="54">
        <f>H476+I476+J476+K476+L476+M476+N476</f>
        <v>900000</v>
      </c>
      <c r="H476" s="57">
        <v>0</v>
      </c>
      <c r="I476" s="55">
        <v>900000</v>
      </c>
      <c r="J476" s="55">
        <v>0</v>
      </c>
      <c r="K476" s="55">
        <v>0</v>
      </c>
      <c r="L476" s="55">
        <v>0</v>
      </c>
      <c r="M476" s="55">
        <v>0</v>
      </c>
      <c r="N476" s="55">
        <v>0</v>
      </c>
      <c r="O476" s="189"/>
      <c r="P476" s="134"/>
      <c r="Q476" s="161"/>
      <c r="R476" s="161"/>
      <c r="S476" s="161"/>
      <c r="T476" s="161"/>
      <c r="U476" s="161"/>
      <c r="V476" s="161"/>
      <c r="W476" s="161"/>
      <c r="X476" s="161"/>
      <c r="Y476" s="161"/>
      <c r="Z476" s="20"/>
    </row>
    <row r="477" spans="1:26" ht="56.25" x14ac:dyDescent="0.25">
      <c r="A477" s="85"/>
      <c r="B477" s="88"/>
      <c r="C477" s="91"/>
      <c r="D477" s="91"/>
      <c r="E477" s="91"/>
      <c r="F477" s="34" t="s">
        <v>62</v>
      </c>
      <c r="G477" s="20">
        <f>H477+I477+J477</f>
        <v>7083</v>
      </c>
      <c r="H477" s="22">
        <v>2000</v>
      </c>
      <c r="I477" s="21">
        <v>2083</v>
      </c>
      <c r="J477" s="21">
        <v>3000</v>
      </c>
      <c r="K477" s="21">
        <v>3000</v>
      </c>
      <c r="L477" s="21">
        <v>3000</v>
      </c>
      <c r="M477" s="21">
        <v>0</v>
      </c>
      <c r="N477" s="21">
        <v>0</v>
      </c>
      <c r="O477" s="179"/>
      <c r="P477" s="134"/>
      <c r="Q477" s="161"/>
      <c r="R477" s="161"/>
      <c r="S477" s="161"/>
      <c r="T477" s="161"/>
      <c r="U477" s="161"/>
      <c r="V477" s="161"/>
      <c r="W477" s="161"/>
      <c r="X477" s="161"/>
      <c r="Y477" s="161"/>
      <c r="Z477" s="20"/>
    </row>
    <row r="478" spans="1:26" ht="37.5" x14ac:dyDescent="0.25">
      <c r="A478" s="85"/>
      <c r="B478" s="88"/>
      <c r="C478" s="91"/>
      <c r="D478" s="91"/>
      <c r="E478" s="91"/>
      <c r="F478" s="34" t="s">
        <v>143</v>
      </c>
      <c r="G478" s="20" t="s">
        <v>25</v>
      </c>
      <c r="H478" s="22" t="s">
        <v>25</v>
      </c>
      <c r="I478" s="21" t="s">
        <v>25</v>
      </c>
      <c r="J478" s="21" t="s">
        <v>25</v>
      </c>
      <c r="K478" s="21" t="s">
        <v>25</v>
      </c>
      <c r="L478" s="21" t="s">
        <v>25</v>
      </c>
      <c r="M478" s="21" t="s">
        <v>25</v>
      </c>
      <c r="N478" s="44" t="s">
        <v>25</v>
      </c>
      <c r="O478" s="179"/>
      <c r="P478" s="134"/>
      <c r="Q478" s="161"/>
      <c r="R478" s="161"/>
      <c r="S478" s="161"/>
      <c r="T478" s="161"/>
      <c r="U478" s="161"/>
      <c r="V478" s="161"/>
      <c r="W478" s="161"/>
      <c r="X478" s="161"/>
      <c r="Y478" s="161"/>
      <c r="Z478" s="20"/>
    </row>
    <row r="479" spans="1:26" ht="37.5" x14ac:dyDescent="0.25">
      <c r="A479" s="85"/>
      <c r="B479" s="88"/>
      <c r="C479" s="91"/>
      <c r="D479" s="91"/>
      <c r="E479" s="91"/>
      <c r="F479" s="34" t="s">
        <v>64</v>
      </c>
      <c r="G479" s="20" t="s">
        <v>25</v>
      </c>
      <c r="H479" s="22" t="s">
        <v>25</v>
      </c>
      <c r="I479" s="21" t="s">
        <v>25</v>
      </c>
      <c r="J479" s="21" t="s">
        <v>25</v>
      </c>
      <c r="K479" s="21" t="s">
        <v>25</v>
      </c>
      <c r="L479" s="21" t="s">
        <v>25</v>
      </c>
      <c r="M479" s="21" t="s">
        <v>25</v>
      </c>
      <c r="N479" s="44" t="s">
        <v>25</v>
      </c>
      <c r="O479" s="179"/>
      <c r="P479" s="134"/>
      <c r="Q479" s="161"/>
      <c r="R479" s="161"/>
      <c r="S479" s="161"/>
      <c r="T479" s="161"/>
      <c r="U479" s="161"/>
      <c r="V479" s="161"/>
      <c r="W479" s="161"/>
      <c r="X479" s="161"/>
      <c r="Y479" s="161"/>
      <c r="Z479" s="20"/>
    </row>
    <row r="480" spans="1:26" ht="56.25" x14ac:dyDescent="0.25">
      <c r="A480" s="85"/>
      <c r="B480" s="88"/>
      <c r="C480" s="91"/>
      <c r="D480" s="91"/>
      <c r="E480" s="91"/>
      <c r="F480" s="34" t="s">
        <v>63</v>
      </c>
      <c r="G480" s="20" t="s">
        <v>25</v>
      </c>
      <c r="H480" s="22" t="s">
        <v>25</v>
      </c>
      <c r="I480" s="21" t="s">
        <v>25</v>
      </c>
      <c r="J480" s="21" t="s">
        <v>25</v>
      </c>
      <c r="K480" s="21" t="s">
        <v>25</v>
      </c>
      <c r="L480" s="21" t="s">
        <v>25</v>
      </c>
      <c r="M480" s="21" t="s">
        <v>25</v>
      </c>
      <c r="N480" s="44" t="s">
        <v>25</v>
      </c>
      <c r="O480" s="179"/>
      <c r="P480" s="134"/>
      <c r="Q480" s="161"/>
      <c r="R480" s="161"/>
      <c r="S480" s="161"/>
      <c r="T480" s="161"/>
      <c r="U480" s="161"/>
      <c r="V480" s="161"/>
      <c r="W480" s="161"/>
      <c r="X480" s="161"/>
      <c r="Y480" s="161"/>
      <c r="Z480" s="20"/>
    </row>
    <row r="481" spans="1:26" ht="37.5" x14ac:dyDescent="0.25">
      <c r="A481" s="86"/>
      <c r="B481" s="89"/>
      <c r="C481" s="92"/>
      <c r="D481" s="92"/>
      <c r="E481" s="92"/>
      <c r="F481" s="42" t="s">
        <v>65</v>
      </c>
      <c r="G481" s="26" t="s">
        <v>25</v>
      </c>
      <c r="H481" s="27" t="s">
        <v>25</v>
      </c>
      <c r="I481" s="28" t="s">
        <v>25</v>
      </c>
      <c r="J481" s="28" t="s">
        <v>25</v>
      </c>
      <c r="K481" s="28" t="s">
        <v>25</v>
      </c>
      <c r="L481" s="28" t="s">
        <v>25</v>
      </c>
      <c r="M481" s="28" t="s">
        <v>25</v>
      </c>
      <c r="N481" s="69" t="s">
        <v>25</v>
      </c>
      <c r="O481" s="179"/>
      <c r="P481" s="135"/>
      <c r="Q481" s="162"/>
      <c r="R481" s="162"/>
      <c r="S481" s="162"/>
      <c r="T481" s="162"/>
      <c r="U481" s="162"/>
      <c r="V481" s="162"/>
      <c r="W481" s="162"/>
      <c r="X481" s="162"/>
      <c r="Y481" s="162"/>
      <c r="Z481" s="20"/>
    </row>
    <row r="482" spans="1:26" x14ac:dyDescent="0.25">
      <c r="A482" s="142" t="s">
        <v>41</v>
      </c>
      <c r="B482" s="143"/>
      <c r="C482" s="90" t="s">
        <v>9</v>
      </c>
      <c r="D482" s="90" t="s">
        <v>70</v>
      </c>
      <c r="E482" s="90"/>
      <c r="F482" s="19" t="s">
        <v>11</v>
      </c>
      <c r="G482" s="20">
        <f>H482+I482+J482+K482+L482+M482+N482</f>
        <v>498512855.18000001</v>
      </c>
      <c r="H482" s="22">
        <f>H483+H484+H485</f>
        <v>62990399.270000003</v>
      </c>
      <c r="I482" s="23">
        <f>I483+I484+I485</f>
        <v>69146431.359999999</v>
      </c>
      <c r="J482" s="23">
        <f>J466+J370</f>
        <v>67096226.079999998</v>
      </c>
      <c r="K482" s="23">
        <f t="shared" ref="K482:N482" si="121">K483+K484+K485</f>
        <v>71566535.539999992</v>
      </c>
      <c r="L482" s="23">
        <f>L466+L370</f>
        <v>90111096.189999998</v>
      </c>
      <c r="M482" s="23">
        <f t="shared" si="121"/>
        <v>67640567.160000011</v>
      </c>
      <c r="N482" s="23">
        <f t="shared" si="121"/>
        <v>69961599.579999998</v>
      </c>
      <c r="O482" s="33"/>
      <c r="P482" s="93" t="s">
        <v>25</v>
      </c>
      <c r="Q482" s="93" t="s">
        <v>25</v>
      </c>
      <c r="R482" s="93" t="s">
        <v>25</v>
      </c>
      <c r="S482" s="93" t="s">
        <v>25</v>
      </c>
      <c r="T482" s="93" t="s">
        <v>25</v>
      </c>
      <c r="U482" s="93" t="s">
        <v>25</v>
      </c>
      <c r="V482" s="93" t="s">
        <v>25</v>
      </c>
      <c r="W482" s="93" t="s">
        <v>25</v>
      </c>
      <c r="X482" s="93" t="s">
        <v>25</v>
      </c>
      <c r="Y482" s="193" t="s">
        <v>25</v>
      </c>
      <c r="Z482" s="75"/>
    </row>
    <row r="483" spans="1:26" ht="37.5" x14ac:dyDescent="0.25">
      <c r="A483" s="144"/>
      <c r="B483" s="145"/>
      <c r="C483" s="91"/>
      <c r="D483" s="91"/>
      <c r="E483" s="91"/>
      <c r="F483" s="24" t="s">
        <v>26</v>
      </c>
      <c r="G483" s="20">
        <f>H483+I483+J483+K483+L483+M483+N483</f>
        <v>476380665.25999993</v>
      </c>
      <c r="H483" s="22">
        <f>H387+H395+H403+H411+H419+H427+H475</f>
        <v>56814743.870000005</v>
      </c>
      <c r="I483" s="21">
        <f>I467+I371</f>
        <v>65695842.289999999</v>
      </c>
      <c r="J483" s="21">
        <f>J467+J379</f>
        <v>63816109.50999999</v>
      </c>
      <c r="K483" s="21">
        <f>K467+K371</f>
        <v>68307803.949999988</v>
      </c>
      <c r="L483" s="21">
        <f>L467+L371</f>
        <v>86487019.11999999</v>
      </c>
      <c r="M483" s="21">
        <f>M467+M371</f>
        <v>66541723.460000008</v>
      </c>
      <c r="N483" s="21">
        <f t="shared" ref="N483" si="122">N387+N395+N403+N411+N419+N427+N475</f>
        <v>68717423.060000002</v>
      </c>
      <c r="O483" s="177"/>
      <c r="P483" s="94"/>
      <c r="Q483" s="94"/>
      <c r="R483" s="94"/>
      <c r="S483" s="94"/>
      <c r="T483" s="94"/>
      <c r="U483" s="94"/>
      <c r="V483" s="94"/>
      <c r="W483" s="94"/>
      <c r="X483" s="94"/>
      <c r="Y483" s="194"/>
      <c r="Z483" s="75"/>
    </row>
    <row r="484" spans="1:26" ht="37.5" x14ac:dyDescent="0.25">
      <c r="A484" s="144"/>
      <c r="B484" s="145"/>
      <c r="C484" s="91"/>
      <c r="D484" s="91"/>
      <c r="E484" s="91"/>
      <c r="F484" s="19" t="s">
        <v>27</v>
      </c>
      <c r="G484" s="50">
        <f>H484+I484+J484+K484+L484+M484+N484</f>
        <v>13595571.559999999</v>
      </c>
      <c r="H484" s="56">
        <v>4910543.4000000004</v>
      </c>
      <c r="I484" s="47">
        <f>I468+I372</f>
        <v>2129906.0700000003</v>
      </c>
      <c r="J484" s="51">
        <f>J476+J372</f>
        <v>1528583.0799999998</v>
      </c>
      <c r="K484" s="51">
        <f>K372</f>
        <v>1550000.45</v>
      </c>
      <c r="L484" s="51">
        <f>L468+L372</f>
        <v>1133518.3400000001</v>
      </c>
      <c r="M484" s="51">
        <f>M380</f>
        <v>1098843.7</v>
      </c>
      <c r="N484" s="51">
        <f>N380</f>
        <v>1244176.52</v>
      </c>
      <c r="O484" s="178"/>
      <c r="P484" s="94"/>
      <c r="Q484" s="94"/>
      <c r="R484" s="94"/>
      <c r="S484" s="94"/>
      <c r="T484" s="94"/>
      <c r="U484" s="94"/>
      <c r="V484" s="94"/>
      <c r="W484" s="94"/>
      <c r="X484" s="94"/>
      <c r="Y484" s="194"/>
      <c r="Z484" s="75"/>
    </row>
    <row r="485" spans="1:26" ht="56.25" x14ac:dyDescent="0.25">
      <c r="A485" s="144"/>
      <c r="B485" s="145"/>
      <c r="C485" s="91"/>
      <c r="D485" s="91"/>
      <c r="E485" s="91"/>
      <c r="F485" s="34" t="s">
        <v>62</v>
      </c>
      <c r="G485" s="50">
        <f>H485+I485+J485+K485+L485+M485+N485</f>
        <v>8536618.3599999994</v>
      </c>
      <c r="H485" s="56">
        <f>H477+H373</f>
        <v>1265112</v>
      </c>
      <c r="I485" s="21">
        <f t="shared" ref="I485" si="123">I469+I373</f>
        <v>1320683</v>
      </c>
      <c r="J485" s="52">
        <f>J477+J373</f>
        <v>1751533.49</v>
      </c>
      <c r="K485" s="52">
        <f>K469++K373</f>
        <v>1708731.14</v>
      </c>
      <c r="L485" s="52">
        <f>L469+L373</f>
        <v>2490558.73</v>
      </c>
      <c r="M485" s="52">
        <f>M405+M389</f>
        <v>0</v>
      </c>
      <c r="N485" s="52">
        <f>N405+N389</f>
        <v>0</v>
      </c>
      <c r="O485" s="177"/>
      <c r="P485" s="94"/>
      <c r="Q485" s="94"/>
      <c r="R485" s="94"/>
      <c r="S485" s="94"/>
      <c r="T485" s="94"/>
      <c r="U485" s="94"/>
      <c r="V485" s="94"/>
      <c r="W485" s="94"/>
      <c r="X485" s="94"/>
      <c r="Y485" s="194"/>
      <c r="Z485" s="75"/>
    </row>
    <row r="486" spans="1:26" ht="37.5" x14ac:dyDescent="0.25">
      <c r="A486" s="144"/>
      <c r="B486" s="145"/>
      <c r="C486" s="91"/>
      <c r="D486" s="91"/>
      <c r="E486" s="91"/>
      <c r="F486" s="34" t="s">
        <v>143</v>
      </c>
      <c r="G486" s="20" t="s">
        <v>25</v>
      </c>
      <c r="H486" s="22" t="s">
        <v>25</v>
      </c>
      <c r="I486" s="21" t="s">
        <v>25</v>
      </c>
      <c r="J486" s="21" t="s">
        <v>25</v>
      </c>
      <c r="K486" s="21" t="s">
        <v>25</v>
      </c>
      <c r="L486" s="21" t="s">
        <v>25</v>
      </c>
      <c r="M486" s="21" t="s">
        <v>25</v>
      </c>
      <c r="N486" s="44" t="s">
        <v>25</v>
      </c>
      <c r="O486" s="179"/>
      <c r="P486" s="94"/>
      <c r="Q486" s="94"/>
      <c r="R486" s="94"/>
      <c r="S486" s="94"/>
      <c r="T486" s="94"/>
      <c r="U486" s="94"/>
      <c r="V486" s="94"/>
      <c r="W486" s="94"/>
      <c r="X486" s="94"/>
      <c r="Y486" s="194"/>
      <c r="Z486" s="75"/>
    </row>
    <row r="487" spans="1:26" ht="37.5" x14ac:dyDescent="0.25">
      <c r="A487" s="144"/>
      <c r="B487" s="145"/>
      <c r="C487" s="91"/>
      <c r="D487" s="91"/>
      <c r="E487" s="91"/>
      <c r="F487" s="34" t="s">
        <v>64</v>
      </c>
      <c r="G487" s="20" t="s">
        <v>25</v>
      </c>
      <c r="H487" s="22" t="s">
        <v>25</v>
      </c>
      <c r="I487" s="21" t="s">
        <v>25</v>
      </c>
      <c r="J487" s="21" t="s">
        <v>25</v>
      </c>
      <c r="K487" s="21" t="s">
        <v>25</v>
      </c>
      <c r="L487" s="21" t="s">
        <v>25</v>
      </c>
      <c r="M487" s="21" t="s">
        <v>25</v>
      </c>
      <c r="N487" s="44" t="s">
        <v>25</v>
      </c>
      <c r="O487" s="179"/>
      <c r="P487" s="94"/>
      <c r="Q487" s="94"/>
      <c r="R487" s="94"/>
      <c r="S487" s="94"/>
      <c r="T487" s="94"/>
      <c r="U487" s="94"/>
      <c r="V487" s="94"/>
      <c r="W487" s="94"/>
      <c r="X487" s="94"/>
      <c r="Y487" s="194"/>
      <c r="Z487" s="75"/>
    </row>
    <row r="488" spans="1:26" ht="56.25" x14ac:dyDescent="0.25">
      <c r="A488" s="144"/>
      <c r="B488" s="145"/>
      <c r="C488" s="91"/>
      <c r="D488" s="91"/>
      <c r="E488" s="91"/>
      <c r="F488" s="34" t="s">
        <v>63</v>
      </c>
      <c r="G488" s="20" t="s">
        <v>25</v>
      </c>
      <c r="H488" s="22" t="s">
        <v>25</v>
      </c>
      <c r="I488" s="21" t="s">
        <v>25</v>
      </c>
      <c r="J488" s="21" t="s">
        <v>25</v>
      </c>
      <c r="K488" s="21" t="s">
        <v>25</v>
      </c>
      <c r="L488" s="21" t="s">
        <v>25</v>
      </c>
      <c r="M488" s="21" t="s">
        <v>25</v>
      </c>
      <c r="N488" s="44" t="s">
        <v>25</v>
      </c>
      <c r="O488" s="179"/>
      <c r="P488" s="94"/>
      <c r="Q488" s="94"/>
      <c r="R488" s="94"/>
      <c r="S488" s="94"/>
      <c r="T488" s="94"/>
      <c r="U488" s="94"/>
      <c r="V488" s="94"/>
      <c r="W488" s="94"/>
      <c r="X488" s="94"/>
      <c r="Y488" s="194"/>
      <c r="Z488" s="75"/>
    </row>
    <row r="489" spans="1:26" ht="37.5" x14ac:dyDescent="0.25">
      <c r="A489" s="146"/>
      <c r="B489" s="147"/>
      <c r="C489" s="92"/>
      <c r="D489" s="92"/>
      <c r="E489" s="92"/>
      <c r="F489" s="34" t="s">
        <v>65</v>
      </c>
      <c r="G489" s="26" t="s">
        <v>25</v>
      </c>
      <c r="H489" s="27" t="s">
        <v>25</v>
      </c>
      <c r="I489" s="28" t="s">
        <v>25</v>
      </c>
      <c r="J489" s="28" t="s">
        <v>25</v>
      </c>
      <c r="K489" s="28" t="s">
        <v>25</v>
      </c>
      <c r="L489" s="28" t="s">
        <v>25</v>
      </c>
      <c r="M489" s="28" t="s">
        <v>25</v>
      </c>
      <c r="N489" s="69" t="s">
        <v>25</v>
      </c>
      <c r="O489" s="179"/>
      <c r="P489" s="95"/>
      <c r="Q489" s="95"/>
      <c r="R489" s="95"/>
      <c r="S489" s="95"/>
      <c r="T489" s="95"/>
      <c r="U489" s="95"/>
      <c r="V489" s="95"/>
      <c r="W489" s="95"/>
      <c r="X489" s="95"/>
      <c r="Y489" s="195"/>
      <c r="Z489" s="75"/>
    </row>
    <row r="490" spans="1:26" x14ac:dyDescent="0.25">
      <c r="A490" s="142" t="s">
        <v>48</v>
      </c>
      <c r="B490" s="143"/>
      <c r="C490" s="90" t="s">
        <v>9</v>
      </c>
      <c r="D490" s="90" t="s">
        <v>70</v>
      </c>
      <c r="E490" s="90"/>
      <c r="F490" s="37" t="s">
        <v>11</v>
      </c>
      <c r="G490" s="20">
        <f>G491+G492+G493</f>
        <v>999394190.36000001</v>
      </c>
      <c r="H490" s="22">
        <f>H491+H492+H493</f>
        <v>143376284.91</v>
      </c>
      <c r="I490" s="23">
        <f t="shared" ref="I490:N490" si="124">I491+I492+I493</f>
        <v>130956547.91</v>
      </c>
      <c r="J490" s="23">
        <f t="shared" si="124"/>
        <v>131463258.64999998</v>
      </c>
      <c r="K490" s="23">
        <f t="shared" si="124"/>
        <v>141940416.48999995</v>
      </c>
      <c r="L490" s="23">
        <f>L491+L492+L493</f>
        <v>182394270.75999999</v>
      </c>
      <c r="M490" s="23">
        <f t="shared" si="124"/>
        <v>133471189.61000001</v>
      </c>
      <c r="N490" s="23">
        <f t="shared" si="124"/>
        <v>135792222.03</v>
      </c>
      <c r="O490" s="23"/>
      <c r="P490" s="141" t="s">
        <v>25</v>
      </c>
      <c r="Q490" s="141" t="s">
        <v>25</v>
      </c>
      <c r="R490" s="141" t="s">
        <v>25</v>
      </c>
      <c r="S490" s="141" t="s">
        <v>25</v>
      </c>
      <c r="T490" s="141" t="s">
        <v>25</v>
      </c>
      <c r="U490" s="141" t="s">
        <v>25</v>
      </c>
      <c r="V490" s="141" t="s">
        <v>25</v>
      </c>
      <c r="W490" s="141" t="s">
        <v>25</v>
      </c>
      <c r="X490" s="141" t="s">
        <v>25</v>
      </c>
      <c r="Y490" s="209" t="s">
        <v>25</v>
      </c>
      <c r="Z490" s="75"/>
    </row>
    <row r="491" spans="1:26" ht="37.5" x14ac:dyDescent="0.25">
      <c r="A491" s="144"/>
      <c r="B491" s="145"/>
      <c r="C491" s="91"/>
      <c r="D491" s="91"/>
      <c r="E491" s="91"/>
      <c r="F491" s="59" t="s">
        <v>26</v>
      </c>
      <c r="G491" s="20">
        <f>N491+M491+L491+K491+J491+I491+H491</f>
        <v>621375819.83999991</v>
      </c>
      <c r="H491" s="22">
        <f t="shared" ref="H491:N491" si="125">H71+H146+H277+H360+H483</f>
        <v>91273510.599999994</v>
      </c>
      <c r="I491" s="23">
        <f t="shared" si="125"/>
        <v>79868349.439999998</v>
      </c>
      <c r="J491" s="23">
        <f t="shared" si="125"/>
        <v>77982775.639999986</v>
      </c>
      <c r="K491" s="23">
        <f t="shared" si="125"/>
        <v>84594911.049999982</v>
      </c>
      <c r="L491" s="23">
        <f t="shared" si="125"/>
        <v>117957427.69</v>
      </c>
      <c r="M491" s="23">
        <f t="shared" si="125"/>
        <v>83761572.910000011</v>
      </c>
      <c r="N491" s="23">
        <f t="shared" si="125"/>
        <v>85937272.510000005</v>
      </c>
      <c r="O491" s="23"/>
      <c r="P491" s="141"/>
      <c r="Q491" s="141"/>
      <c r="R491" s="141"/>
      <c r="S491" s="141"/>
      <c r="T491" s="141"/>
      <c r="U491" s="141"/>
      <c r="V491" s="141"/>
      <c r="W491" s="141"/>
      <c r="X491" s="141"/>
      <c r="Y491" s="209"/>
      <c r="Z491" s="75"/>
    </row>
    <row r="492" spans="1:26" ht="37.5" x14ac:dyDescent="0.25">
      <c r="A492" s="144"/>
      <c r="B492" s="145"/>
      <c r="C492" s="91"/>
      <c r="D492" s="91"/>
      <c r="E492" s="91"/>
      <c r="F492" s="37" t="s">
        <v>27</v>
      </c>
      <c r="G492" s="20">
        <f>H492+I492+J492+K492+L492+M492+N492</f>
        <v>369222552.16000003</v>
      </c>
      <c r="H492" s="22">
        <f>H72+H147+H278+H361+H484</f>
        <v>50735462.309999995</v>
      </c>
      <c r="I492" s="23">
        <f>I484+I361+I278+I147+I71</f>
        <v>49665315.470000006</v>
      </c>
      <c r="J492" s="23">
        <f>J484+J361+J278+J72</f>
        <v>51726749.519999996</v>
      </c>
      <c r="K492" s="23">
        <f>K484+K361+K278+K72</f>
        <v>55633474.299999997</v>
      </c>
      <c r="L492" s="23">
        <f>L72+L147+L278+L361+L484</f>
        <v>61896984.340000004</v>
      </c>
      <c r="M492" s="23">
        <f t="shared" ref="L492:N493" si="126">M72+M147+M278+M361+M484</f>
        <v>49709616.700000003</v>
      </c>
      <c r="N492" s="23">
        <f t="shared" si="126"/>
        <v>49854949.520000003</v>
      </c>
      <c r="O492" s="23"/>
      <c r="P492" s="141"/>
      <c r="Q492" s="141"/>
      <c r="R492" s="141"/>
      <c r="S492" s="141"/>
      <c r="T492" s="141"/>
      <c r="U492" s="141"/>
      <c r="V492" s="141"/>
      <c r="W492" s="141"/>
      <c r="X492" s="141"/>
      <c r="Y492" s="209"/>
      <c r="Z492" s="75"/>
    </row>
    <row r="493" spans="1:26" ht="56.25" x14ac:dyDescent="0.25">
      <c r="A493" s="144"/>
      <c r="B493" s="145"/>
      <c r="C493" s="91"/>
      <c r="D493" s="91"/>
      <c r="E493" s="91"/>
      <c r="F493" s="34" t="s">
        <v>62</v>
      </c>
      <c r="G493" s="20">
        <f>H493+I493+J493+K493+L493+M493+N493</f>
        <v>8795818.3599999994</v>
      </c>
      <c r="H493" s="22">
        <f>H73+H148+H279+H362+H485</f>
        <v>1367312</v>
      </c>
      <c r="I493" s="23">
        <f>I73+I148+I279+I362+I485</f>
        <v>1422883</v>
      </c>
      <c r="J493" s="23">
        <f>J485+J362+J279</f>
        <v>1753733.49</v>
      </c>
      <c r="K493" s="23">
        <f>K485+K362+K279+K73</f>
        <v>1712031.14</v>
      </c>
      <c r="L493" s="23">
        <f t="shared" si="126"/>
        <v>2539858.73</v>
      </c>
      <c r="M493" s="23">
        <f t="shared" si="126"/>
        <v>0</v>
      </c>
      <c r="N493" s="23">
        <f t="shared" si="126"/>
        <v>0</v>
      </c>
      <c r="O493" s="23"/>
      <c r="P493" s="141"/>
      <c r="Q493" s="141"/>
      <c r="R493" s="141"/>
      <c r="S493" s="141"/>
      <c r="T493" s="141"/>
      <c r="U493" s="141"/>
      <c r="V493" s="141"/>
      <c r="W493" s="141"/>
      <c r="X493" s="141"/>
      <c r="Y493" s="209"/>
      <c r="Z493" s="75"/>
    </row>
    <row r="494" spans="1:26" ht="37.5" x14ac:dyDescent="0.25">
      <c r="A494" s="144"/>
      <c r="B494" s="145"/>
      <c r="C494" s="91"/>
      <c r="D494" s="91"/>
      <c r="E494" s="91"/>
      <c r="F494" s="34" t="s">
        <v>143</v>
      </c>
      <c r="G494" s="20" t="s">
        <v>25</v>
      </c>
      <c r="H494" s="22" t="s">
        <v>25</v>
      </c>
      <c r="I494" s="21" t="s">
        <v>25</v>
      </c>
      <c r="J494" s="21" t="s">
        <v>25</v>
      </c>
      <c r="K494" s="21" t="s">
        <v>25</v>
      </c>
      <c r="L494" s="21" t="s">
        <v>25</v>
      </c>
      <c r="M494" s="21" t="s">
        <v>25</v>
      </c>
      <c r="N494" s="44" t="s">
        <v>25</v>
      </c>
      <c r="O494" s="44"/>
      <c r="P494" s="141"/>
      <c r="Q494" s="141"/>
      <c r="R494" s="141"/>
      <c r="S494" s="141"/>
      <c r="T494" s="141"/>
      <c r="U494" s="141"/>
      <c r="V494" s="141"/>
      <c r="W494" s="141"/>
      <c r="X494" s="141"/>
      <c r="Y494" s="209"/>
      <c r="Z494" s="75"/>
    </row>
    <row r="495" spans="1:26" ht="37.5" x14ac:dyDescent="0.25">
      <c r="A495" s="144"/>
      <c r="B495" s="145"/>
      <c r="C495" s="91"/>
      <c r="D495" s="91"/>
      <c r="E495" s="91"/>
      <c r="F495" s="34" t="s">
        <v>64</v>
      </c>
      <c r="G495" s="20" t="s">
        <v>25</v>
      </c>
      <c r="H495" s="22" t="s">
        <v>25</v>
      </c>
      <c r="I495" s="21" t="s">
        <v>25</v>
      </c>
      <c r="J495" s="21" t="s">
        <v>25</v>
      </c>
      <c r="K495" s="21" t="s">
        <v>25</v>
      </c>
      <c r="L495" s="21" t="s">
        <v>25</v>
      </c>
      <c r="M495" s="21" t="s">
        <v>25</v>
      </c>
      <c r="N495" s="44" t="s">
        <v>25</v>
      </c>
      <c r="O495" s="44"/>
      <c r="P495" s="141"/>
      <c r="Q495" s="141"/>
      <c r="R495" s="141"/>
      <c r="S495" s="141"/>
      <c r="T495" s="141"/>
      <c r="U495" s="141"/>
      <c r="V495" s="141"/>
      <c r="W495" s="141"/>
      <c r="X495" s="141"/>
      <c r="Y495" s="209"/>
      <c r="Z495" s="75"/>
    </row>
    <row r="496" spans="1:26" ht="56.25" x14ac:dyDescent="0.25">
      <c r="A496" s="144"/>
      <c r="B496" s="145"/>
      <c r="C496" s="91"/>
      <c r="D496" s="91"/>
      <c r="E496" s="91"/>
      <c r="F496" s="42" t="s">
        <v>63</v>
      </c>
      <c r="G496" s="26" t="s">
        <v>25</v>
      </c>
      <c r="H496" s="27" t="s">
        <v>25</v>
      </c>
      <c r="I496" s="28" t="s">
        <v>25</v>
      </c>
      <c r="J496" s="28" t="s">
        <v>25</v>
      </c>
      <c r="K496" s="28" t="s">
        <v>25</v>
      </c>
      <c r="L496" s="28" t="s">
        <v>25</v>
      </c>
      <c r="M496" s="28" t="s">
        <v>25</v>
      </c>
      <c r="N496" s="69" t="s">
        <v>25</v>
      </c>
      <c r="O496" s="69"/>
      <c r="P496" s="141"/>
      <c r="Q496" s="141"/>
      <c r="R496" s="141"/>
      <c r="S496" s="141"/>
      <c r="T496" s="141"/>
      <c r="U496" s="141"/>
      <c r="V496" s="141"/>
      <c r="W496" s="141"/>
      <c r="X496" s="141"/>
      <c r="Y496" s="209"/>
      <c r="Z496" s="75"/>
    </row>
    <row r="497" spans="1:26" ht="37.5" x14ac:dyDescent="0.25">
      <c r="A497" s="146"/>
      <c r="B497" s="147"/>
      <c r="C497" s="92"/>
      <c r="D497" s="92"/>
      <c r="E497" s="92"/>
      <c r="F497" s="24" t="s">
        <v>65</v>
      </c>
      <c r="G497" s="20" t="s">
        <v>25</v>
      </c>
      <c r="H497" s="22" t="s">
        <v>25</v>
      </c>
      <c r="I497" s="21" t="s">
        <v>25</v>
      </c>
      <c r="J497" s="21" t="s">
        <v>25</v>
      </c>
      <c r="K497" s="21" t="s">
        <v>25</v>
      </c>
      <c r="L497" s="21" t="s">
        <v>25</v>
      </c>
      <c r="M497" s="21" t="s">
        <v>25</v>
      </c>
      <c r="N497" s="44" t="s">
        <v>25</v>
      </c>
      <c r="O497" s="44"/>
      <c r="P497" s="141"/>
      <c r="Q497" s="141"/>
      <c r="R497" s="141"/>
      <c r="S497" s="141"/>
      <c r="T497" s="141"/>
      <c r="U497" s="141"/>
      <c r="V497" s="141"/>
      <c r="W497" s="141"/>
      <c r="X497" s="141"/>
      <c r="Y497" s="209"/>
      <c r="Z497" s="75"/>
    </row>
    <row r="498" spans="1:26" x14ac:dyDescent="0.25">
      <c r="G498" s="2"/>
      <c r="H498" s="2"/>
      <c r="J498" s="6"/>
    </row>
  </sheetData>
  <mergeCells count="811">
    <mergeCell ref="Z62:Z69"/>
    <mergeCell ref="Z81:Z96"/>
    <mergeCell ref="Z97:Z112"/>
    <mergeCell ref="Z113:Z128"/>
    <mergeCell ref="P6:Z6"/>
    <mergeCell ref="R7:Z7"/>
    <mergeCell ref="S8:Z8"/>
    <mergeCell ref="Z14:Z21"/>
    <mergeCell ref="Z22:Z29"/>
    <mergeCell ref="Z30:Z37"/>
    <mergeCell ref="Z38:Z45"/>
    <mergeCell ref="Z46:Z53"/>
    <mergeCell ref="Z54:Z61"/>
    <mergeCell ref="Y252:Y259"/>
    <mergeCell ref="P252:P259"/>
    <mergeCell ref="Q252:Q259"/>
    <mergeCell ref="R252:R259"/>
    <mergeCell ref="S252:S259"/>
    <mergeCell ref="T252:T259"/>
    <mergeCell ref="U252:U259"/>
    <mergeCell ref="V252:V259"/>
    <mergeCell ref="W252:W259"/>
    <mergeCell ref="X252:X259"/>
    <mergeCell ref="Y62:Y69"/>
    <mergeCell ref="A236:A243"/>
    <mergeCell ref="B236:B243"/>
    <mergeCell ref="C236:C243"/>
    <mergeCell ref="D236:D243"/>
    <mergeCell ref="E236:E243"/>
    <mergeCell ref="P228:P235"/>
    <mergeCell ref="P236:P243"/>
    <mergeCell ref="E228:E235"/>
    <mergeCell ref="D196:D203"/>
    <mergeCell ref="C196:C203"/>
    <mergeCell ref="E204:E211"/>
    <mergeCell ref="D204:D211"/>
    <mergeCell ref="C204:C211"/>
    <mergeCell ref="E212:E219"/>
    <mergeCell ref="D212:D219"/>
    <mergeCell ref="C212:C219"/>
    <mergeCell ref="E220:E227"/>
    <mergeCell ref="D220:D227"/>
    <mergeCell ref="E188:E195"/>
    <mergeCell ref="D188:D195"/>
    <mergeCell ref="C188:C195"/>
    <mergeCell ref="E196:E203"/>
    <mergeCell ref="T62:T69"/>
    <mergeCell ref="V62:V69"/>
    <mergeCell ref="W62:W69"/>
    <mergeCell ref="X62:X69"/>
    <mergeCell ref="A180:A187"/>
    <mergeCell ref="A188:A195"/>
    <mergeCell ref="A196:A203"/>
    <mergeCell ref="A204:A211"/>
    <mergeCell ref="A212:A219"/>
    <mergeCell ref="A79:B79"/>
    <mergeCell ref="B129:B136"/>
    <mergeCell ref="A70:B77"/>
    <mergeCell ref="A162:B162"/>
    <mergeCell ref="A163:B163"/>
    <mergeCell ref="A62:A69"/>
    <mergeCell ref="B62:B69"/>
    <mergeCell ref="P62:P69"/>
    <mergeCell ref="Q62:Q69"/>
    <mergeCell ref="R62:R69"/>
    <mergeCell ref="S62:S69"/>
    <mergeCell ref="A164:A171"/>
    <mergeCell ref="B164:B171"/>
    <mergeCell ref="A172:A179"/>
    <mergeCell ref="B172:B179"/>
    <mergeCell ref="C62:C69"/>
    <mergeCell ref="B204:B211"/>
    <mergeCell ref="B196:B203"/>
    <mergeCell ref="B188:B195"/>
    <mergeCell ref="B180:B187"/>
    <mergeCell ref="B220:B227"/>
    <mergeCell ref="B212:B219"/>
    <mergeCell ref="C442:C449"/>
    <mergeCell ref="D442:D449"/>
    <mergeCell ref="A359:B366"/>
    <mergeCell ref="C351:C358"/>
    <mergeCell ref="D351:D358"/>
    <mergeCell ref="A327:A334"/>
    <mergeCell ref="B327:B334"/>
    <mergeCell ref="D394:D401"/>
    <mergeCell ref="C285:C294"/>
    <mergeCell ref="A228:A235"/>
    <mergeCell ref="B228:B235"/>
    <mergeCell ref="C228:C235"/>
    <mergeCell ref="D228:D235"/>
    <mergeCell ref="C276:C283"/>
    <mergeCell ref="C220:C227"/>
    <mergeCell ref="A287:A294"/>
    <mergeCell ref="B287:B294"/>
    <mergeCell ref="A434:A441"/>
    <mergeCell ref="B434:B441"/>
    <mergeCell ref="C434:C441"/>
    <mergeCell ref="A319:A326"/>
    <mergeCell ref="B319:B326"/>
    <mergeCell ref="P303:P310"/>
    <mergeCell ref="Q303:Q310"/>
    <mergeCell ref="R303:R310"/>
    <mergeCell ref="A220:A227"/>
    <mergeCell ref="A311:A318"/>
    <mergeCell ref="B311:B318"/>
    <mergeCell ref="C311:C318"/>
    <mergeCell ref="D311:D318"/>
    <mergeCell ref="E311:E318"/>
    <mergeCell ref="A295:A302"/>
    <mergeCell ref="B295:B302"/>
    <mergeCell ref="C295:C302"/>
    <mergeCell ref="D295:D302"/>
    <mergeCell ref="E295:E302"/>
    <mergeCell ref="A303:A310"/>
    <mergeCell ref="B303:B310"/>
    <mergeCell ref="C303:C310"/>
    <mergeCell ref="D276:D283"/>
    <mergeCell ref="E276:E283"/>
    <mergeCell ref="A276:B283"/>
    <mergeCell ref="Y450:Y457"/>
    <mergeCell ref="A458:A465"/>
    <mergeCell ref="B458:B465"/>
    <mergeCell ref="C458:C465"/>
    <mergeCell ref="D458:D465"/>
    <mergeCell ref="E458:E465"/>
    <mergeCell ref="P458:P465"/>
    <mergeCell ref="Q458:Q465"/>
    <mergeCell ref="R458:R465"/>
    <mergeCell ref="S458:S465"/>
    <mergeCell ref="T458:T465"/>
    <mergeCell ref="U458:U465"/>
    <mergeCell ref="V458:V465"/>
    <mergeCell ref="W458:W465"/>
    <mergeCell ref="X458:X465"/>
    <mergeCell ref="Y458:Y465"/>
    <mergeCell ref="A450:A457"/>
    <mergeCell ref="B450:B457"/>
    <mergeCell ref="Y434:Y441"/>
    <mergeCell ref="A442:A449"/>
    <mergeCell ref="X442:X449"/>
    <mergeCell ref="E285:E294"/>
    <mergeCell ref="D285:D294"/>
    <mergeCell ref="W319:W326"/>
    <mergeCell ref="X319:X326"/>
    <mergeCell ref="D450:D457"/>
    <mergeCell ref="E450:E457"/>
    <mergeCell ref="P450:P457"/>
    <mergeCell ref="Q450:Q457"/>
    <mergeCell ref="R450:R457"/>
    <mergeCell ref="S450:S457"/>
    <mergeCell ref="T450:T457"/>
    <mergeCell ref="U450:U457"/>
    <mergeCell ref="V450:V457"/>
    <mergeCell ref="W450:W457"/>
    <mergeCell ref="X450:X457"/>
    <mergeCell ref="D418:D425"/>
    <mergeCell ref="E418:E425"/>
    <mergeCell ref="T386:T393"/>
    <mergeCell ref="U386:U393"/>
    <mergeCell ref="V386:V393"/>
    <mergeCell ref="Q410:Q417"/>
    <mergeCell ref="V442:V449"/>
    <mergeCell ref="W442:W449"/>
    <mergeCell ref="X327:X334"/>
    <mergeCell ref="Q335:Q342"/>
    <mergeCell ref="P386:P393"/>
    <mergeCell ref="Q386:Q393"/>
    <mergeCell ref="P378:P385"/>
    <mergeCell ref="Q378:Q385"/>
    <mergeCell ref="D410:D417"/>
    <mergeCell ref="P359:P366"/>
    <mergeCell ref="X335:X342"/>
    <mergeCell ref="D434:D441"/>
    <mergeCell ref="E434:E441"/>
    <mergeCell ref="R434:R441"/>
    <mergeCell ref="S434:S441"/>
    <mergeCell ref="T434:T441"/>
    <mergeCell ref="V370:V377"/>
    <mergeCell ref="W370:W377"/>
    <mergeCell ref="U442:U449"/>
    <mergeCell ref="P426:P433"/>
    <mergeCell ref="Q426:Q433"/>
    <mergeCell ref="R426:R433"/>
    <mergeCell ref="S426:S433"/>
    <mergeCell ref="T426:T433"/>
    <mergeCell ref="Y442:Y449"/>
    <mergeCell ref="P434:P441"/>
    <mergeCell ref="Q434:Q441"/>
    <mergeCell ref="W434:W441"/>
    <mergeCell ref="X434:X441"/>
    <mergeCell ref="C319:C326"/>
    <mergeCell ref="D319:D326"/>
    <mergeCell ref="E319:E326"/>
    <mergeCell ref="P319:P326"/>
    <mergeCell ref="Q319:Q326"/>
    <mergeCell ref="R319:R326"/>
    <mergeCell ref="S319:S326"/>
    <mergeCell ref="C359:C366"/>
    <mergeCell ref="U335:U342"/>
    <mergeCell ref="T343:T358"/>
    <mergeCell ref="P343:P358"/>
    <mergeCell ref="Q343:Q358"/>
    <mergeCell ref="R343:R358"/>
    <mergeCell ref="D359:D366"/>
    <mergeCell ref="E359:E366"/>
    <mergeCell ref="V335:V342"/>
    <mergeCell ref="W335:W342"/>
    <mergeCell ref="S335:S342"/>
    <mergeCell ref="T335:T342"/>
    <mergeCell ref="Y335:Y342"/>
    <mergeCell ref="V343:V358"/>
    <mergeCell ref="W343:W358"/>
    <mergeCell ref="T378:T385"/>
    <mergeCell ref="T319:T326"/>
    <mergeCell ref="P370:P377"/>
    <mergeCell ref="Q370:Q377"/>
    <mergeCell ref="R370:R377"/>
    <mergeCell ref="S370:S377"/>
    <mergeCell ref="T370:T377"/>
    <mergeCell ref="R327:R334"/>
    <mergeCell ref="Q327:Q334"/>
    <mergeCell ref="R378:R385"/>
    <mergeCell ref="S378:S385"/>
    <mergeCell ref="Y343:Y358"/>
    <mergeCell ref="Y378:Y385"/>
    <mergeCell ref="U378:U385"/>
    <mergeCell ref="V378:V385"/>
    <mergeCell ref="W378:W385"/>
    <mergeCell ref="X378:X385"/>
    <mergeCell ref="X370:X377"/>
    <mergeCell ref="X359:X366"/>
    <mergeCell ref="Y359:Y366"/>
    <mergeCell ref="U370:U377"/>
    <mergeCell ref="A482:B489"/>
    <mergeCell ref="C482:C489"/>
    <mergeCell ref="D482:D489"/>
    <mergeCell ref="E482:E489"/>
    <mergeCell ref="S466:S473"/>
    <mergeCell ref="T466:T473"/>
    <mergeCell ref="C450:C457"/>
    <mergeCell ref="E442:E449"/>
    <mergeCell ref="P442:P449"/>
    <mergeCell ref="Q442:Q449"/>
    <mergeCell ref="R442:R449"/>
    <mergeCell ref="S442:S449"/>
    <mergeCell ref="T442:T449"/>
    <mergeCell ref="B442:B449"/>
    <mergeCell ref="Y482:Y489"/>
    <mergeCell ref="C426:C433"/>
    <mergeCell ref="D426:D433"/>
    <mergeCell ref="E426:E433"/>
    <mergeCell ref="X482:X489"/>
    <mergeCell ref="A466:A473"/>
    <mergeCell ref="B466:B473"/>
    <mergeCell ref="C466:C473"/>
    <mergeCell ref="D466:D473"/>
    <mergeCell ref="E466:E473"/>
    <mergeCell ref="A474:A481"/>
    <mergeCell ref="B474:B481"/>
    <mergeCell ref="C474:C481"/>
    <mergeCell ref="D474:D481"/>
    <mergeCell ref="E474:E481"/>
    <mergeCell ref="P474:Y481"/>
    <mergeCell ref="P466:P473"/>
    <mergeCell ref="Q466:Q473"/>
    <mergeCell ref="R466:R473"/>
    <mergeCell ref="P482:P489"/>
    <mergeCell ref="Y466:Y473"/>
    <mergeCell ref="Y426:Y433"/>
    <mergeCell ref="A426:A433"/>
    <mergeCell ref="B426:B433"/>
    <mergeCell ref="A284:D284"/>
    <mergeCell ref="C260:C267"/>
    <mergeCell ref="D260:D267"/>
    <mergeCell ref="E260:E267"/>
    <mergeCell ref="A268:A275"/>
    <mergeCell ref="B268:B275"/>
    <mergeCell ref="C268:C275"/>
    <mergeCell ref="D268:D275"/>
    <mergeCell ref="E268:E275"/>
    <mergeCell ref="D62:D69"/>
    <mergeCell ref="E62:E69"/>
    <mergeCell ref="Y14:Y21"/>
    <mergeCell ref="V14:V21"/>
    <mergeCell ref="W14:W21"/>
    <mergeCell ref="X14:X21"/>
    <mergeCell ref="V22:V29"/>
    <mergeCell ref="U22:U29"/>
    <mergeCell ref="U14:U21"/>
    <mergeCell ref="W22:W29"/>
    <mergeCell ref="E14:E21"/>
    <mergeCell ref="P14:P21"/>
    <mergeCell ref="Q14:Q21"/>
    <mergeCell ref="S22:S29"/>
    <mergeCell ref="P22:P29"/>
    <mergeCell ref="Q22:Q29"/>
    <mergeCell ref="X22:X29"/>
    <mergeCell ref="R22:R29"/>
    <mergeCell ref="T22:T29"/>
    <mergeCell ref="S14:S21"/>
    <mergeCell ref="T14:T21"/>
    <mergeCell ref="Y22:Y29"/>
    <mergeCell ref="U62:U69"/>
    <mergeCell ref="R38:R45"/>
    <mergeCell ref="A81:A96"/>
    <mergeCell ref="C153:C160"/>
    <mergeCell ref="D153:D160"/>
    <mergeCell ref="E153:E160"/>
    <mergeCell ref="E145:E152"/>
    <mergeCell ref="D145:D152"/>
    <mergeCell ref="U30:U37"/>
    <mergeCell ref="C180:C187"/>
    <mergeCell ref="D180:D187"/>
    <mergeCell ref="E180:E187"/>
    <mergeCell ref="E164:E171"/>
    <mergeCell ref="E172:E179"/>
    <mergeCell ref="C164:C171"/>
    <mergeCell ref="D164:D171"/>
    <mergeCell ref="R113:R128"/>
    <mergeCell ref="S113:S128"/>
    <mergeCell ref="C172:C179"/>
    <mergeCell ref="Q97:Q99"/>
    <mergeCell ref="C70:C77"/>
    <mergeCell ref="S30:S37"/>
    <mergeCell ref="C162:C163"/>
    <mergeCell ref="D162:D163"/>
    <mergeCell ref="E162:E163"/>
    <mergeCell ref="P97:P99"/>
    <mergeCell ref="Y490:Y497"/>
    <mergeCell ref="V113:V128"/>
    <mergeCell ref="U113:U128"/>
    <mergeCell ref="W113:W128"/>
    <mergeCell ref="V30:V37"/>
    <mergeCell ref="W30:W37"/>
    <mergeCell ref="X180:X187"/>
    <mergeCell ref="V180:V187"/>
    <mergeCell ref="R97:R99"/>
    <mergeCell ref="R30:R37"/>
    <mergeCell ref="Y30:Y37"/>
    <mergeCell ref="Y81:Y96"/>
    <mergeCell ref="Y97:Y99"/>
    <mergeCell ref="Y113:Y128"/>
    <mergeCell ref="P268:Y275"/>
    <mergeCell ref="R196:R203"/>
    <mergeCell ref="Q129:Q144"/>
    <mergeCell ref="T113:T128"/>
    <mergeCell ref="T30:T37"/>
    <mergeCell ref="U129:U144"/>
    <mergeCell ref="P113:P128"/>
    <mergeCell ref="W466:W473"/>
    <mergeCell ref="P327:P334"/>
    <mergeCell ref="Q180:Q187"/>
    <mergeCell ref="C6:D6"/>
    <mergeCell ref="R8:R9"/>
    <mergeCell ref="A11:D11"/>
    <mergeCell ref="Q7:Q9"/>
    <mergeCell ref="X276:X283"/>
    <mergeCell ref="Y276:Y283"/>
    <mergeCell ref="V276:V283"/>
    <mergeCell ref="S145:S147"/>
    <mergeCell ref="R180:R187"/>
    <mergeCell ref="S180:S187"/>
    <mergeCell ref="T180:T187"/>
    <mergeCell ref="T97:T99"/>
    <mergeCell ref="U180:U187"/>
    <mergeCell ref="W180:W187"/>
    <mergeCell ref="V188:V195"/>
    <mergeCell ref="Y129:Y144"/>
    <mergeCell ref="Y145:Y147"/>
    <mergeCell ref="W97:W99"/>
    <mergeCell ref="U97:U99"/>
    <mergeCell ref="V97:V99"/>
    <mergeCell ref="S129:S144"/>
    <mergeCell ref="T129:T144"/>
    <mergeCell ref="S97:S99"/>
    <mergeCell ref="D70:D77"/>
    <mergeCell ref="D172:D179"/>
    <mergeCell ref="Q113:Q128"/>
    <mergeCell ref="B14:B21"/>
    <mergeCell ref="A14:A21"/>
    <mergeCell ref="R14:R21"/>
    <mergeCell ref="Q30:Q37"/>
    <mergeCell ref="C22:C29"/>
    <mergeCell ref="D22:D29"/>
    <mergeCell ref="E22:E29"/>
    <mergeCell ref="A22:A29"/>
    <mergeCell ref="A30:A37"/>
    <mergeCell ref="B30:B37"/>
    <mergeCell ref="C30:C37"/>
    <mergeCell ref="D30:D37"/>
    <mergeCell ref="E30:E37"/>
    <mergeCell ref="C14:C21"/>
    <mergeCell ref="D14:D21"/>
    <mergeCell ref="P30:P37"/>
    <mergeCell ref="E70:E77"/>
    <mergeCell ref="A153:B160"/>
    <mergeCell ref="A161:D161"/>
    <mergeCell ref="A145:B152"/>
    <mergeCell ref="A80:B80"/>
    <mergeCell ref="A129:A144"/>
    <mergeCell ref="P129:P144"/>
    <mergeCell ref="E129:E136"/>
    <mergeCell ref="P180:P187"/>
    <mergeCell ref="R145:R147"/>
    <mergeCell ref="V145:V147"/>
    <mergeCell ref="W145:W147"/>
    <mergeCell ref="X81:X96"/>
    <mergeCell ref="X97:X99"/>
    <mergeCell ref="X113:X128"/>
    <mergeCell ref="V81:V96"/>
    <mergeCell ref="S81:S96"/>
    <mergeCell ref="W81:W96"/>
    <mergeCell ref="T81:T96"/>
    <mergeCell ref="U81:U96"/>
    <mergeCell ref="E89:E96"/>
    <mergeCell ref="Y287:Y294"/>
    <mergeCell ref="Q295:Q302"/>
    <mergeCell ref="R295:R302"/>
    <mergeCell ref="S295:S302"/>
    <mergeCell ref="T295:T302"/>
    <mergeCell ref="U295:U302"/>
    <mergeCell ref="V295:V302"/>
    <mergeCell ref="W295:W302"/>
    <mergeCell ref="Y327:Y334"/>
    <mergeCell ref="Y303:Y310"/>
    <mergeCell ref="X311:X318"/>
    <mergeCell ref="Y311:Y318"/>
    <mergeCell ref="Y295:Y302"/>
    <mergeCell ref="Q287:Q294"/>
    <mergeCell ref="R287:R294"/>
    <mergeCell ref="S287:S294"/>
    <mergeCell ref="T287:T294"/>
    <mergeCell ref="U287:U294"/>
    <mergeCell ref="V287:V294"/>
    <mergeCell ref="U319:U326"/>
    <mergeCell ref="V319:V326"/>
    <mergeCell ref="Y319:Y326"/>
    <mergeCell ref="W287:W294"/>
    <mergeCell ref="X287:X294"/>
    <mergeCell ref="S490:S497"/>
    <mergeCell ref="V327:V334"/>
    <mergeCell ref="Q490:Q497"/>
    <mergeCell ref="S276:S283"/>
    <mergeCell ref="W490:W497"/>
    <mergeCell ref="R410:R417"/>
    <mergeCell ref="S410:S417"/>
    <mergeCell ref="T410:T417"/>
    <mergeCell ref="U410:U417"/>
    <mergeCell ref="V410:V417"/>
    <mergeCell ref="W410:W417"/>
    <mergeCell ref="T490:T497"/>
    <mergeCell ref="T276:T283"/>
    <mergeCell ref="U482:U489"/>
    <mergeCell ref="V482:V489"/>
    <mergeCell ref="W482:W489"/>
    <mergeCell ref="U434:U441"/>
    <mergeCell ref="V434:V441"/>
    <mergeCell ref="Q482:Q489"/>
    <mergeCell ref="R482:R489"/>
    <mergeCell ref="U466:U473"/>
    <mergeCell ref="V466:V473"/>
    <mergeCell ref="S482:S489"/>
    <mergeCell ref="T482:T489"/>
    <mergeCell ref="A490:B497"/>
    <mergeCell ref="W129:W144"/>
    <mergeCell ref="X129:X144"/>
    <mergeCell ref="R129:R144"/>
    <mergeCell ref="U145:U147"/>
    <mergeCell ref="T145:T147"/>
    <mergeCell ref="Q188:Q195"/>
    <mergeCell ref="X490:X497"/>
    <mergeCell ref="P276:P283"/>
    <mergeCell ref="Q276:Q283"/>
    <mergeCell ref="R276:R283"/>
    <mergeCell ref="A260:A267"/>
    <mergeCell ref="X145:X147"/>
    <mergeCell ref="B370:B377"/>
    <mergeCell ref="C370:C377"/>
    <mergeCell ref="D370:D377"/>
    <mergeCell ref="A285:B285"/>
    <mergeCell ref="A286:B286"/>
    <mergeCell ref="V311:V318"/>
    <mergeCell ref="W311:W318"/>
    <mergeCell ref="U490:U497"/>
    <mergeCell ref="V490:V497"/>
    <mergeCell ref="U276:U283"/>
    <mergeCell ref="W276:W283"/>
    <mergeCell ref="S303:S310"/>
    <mergeCell ref="T303:T310"/>
    <mergeCell ref="U303:U310"/>
    <mergeCell ref="V303:V310"/>
    <mergeCell ref="X295:X302"/>
    <mergeCell ref="P287:P294"/>
    <mergeCell ref="X303:X310"/>
    <mergeCell ref="P295:P302"/>
    <mergeCell ref="P490:P497"/>
    <mergeCell ref="R490:R497"/>
    <mergeCell ref="X466:X473"/>
    <mergeCell ref="X394:X401"/>
    <mergeCell ref="W418:W425"/>
    <mergeCell ref="P410:P417"/>
    <mergeCell ref="X418:X425"/>
    <mergeCell ref="P418:P425"/>
    <mergeCell ref="Q418:Q425"/>
    <mergeCell ref="R418:R425"/>
    <mergeCell ref="S418:S425"/>
    <mergeCell ref="T418:T425"/>
    <mergeCell ref="U418:U425"/>
    <mergeCell ref="V418:V425"/>
    <mergeCell ref="X426:X433"/>
    <mergeCell ref="X343:X358"/>
    <mergeCell ref="D490:D497"/>
    <mergeCell ref="E490:E497"/>
    <mergeCell ref="W303:W310"/>
    <mergeCell ref="Q311:Q318"/>
    <mergeCell ref="R311:R318"/>
    <mergeCell ref="T359:T366"/>
    <mergeCell ref="E351:E358"/>
    <mergeCell ref="S327:S334"/>
    <mergeCell ref="T327:T334"/>
    <mergeCell ref="U359:U366"/>
    <mergeCell ref="V359:V366"/>
    <mergeCell ref="W359:W366"/>
    <mergeCell ref="S311:S318"/>
    <mergeCell ref="T311:T318"/>
    <mergeCell ref="U311:U318"/>
    <mergeCell ref="P311:P318"/>
    <mergeCell ref="Q359:Q366"/>
    <mergeCell ref="R359:R366"/>
    <mergeCell ref="S359:S366"/>
    <mergeCell ref="R335:R342"/>
    <mergeCell ref="D303:D310"/>
    <mergeCell ref="E303:E310"/>
    <mergeCell ref="W327:W334"/>
    <mergeCell ref="W394:W401"/>
    <mergeCell ref="C490:C497"/>
    <mergeCell ref="A367:D367"/>
    <mergeCell ref="A368:B368"/>
    <mergeCell ref="C368:C369"/>
    <mergeCell ref="D368:D369"/>
    <mergeCell ref="E368:E369"/>
    <mergeCell ref="A369:B369"/>
    <mergeCell ref="A370:A377"/>
    <mergeCell ref="E370:E377"/>
    <mergeCell ref="A378:A385"/>
    <mergeCell ref="B378:B385"/>
    <mergeCell ref="C378:C385"/>
    <mergeCell ref="D378:D385"/>
    <mergeCell ref="E378:E385"/>
    <mergeCell ref="B386:B393"/>
    <mergeCell ref="C386:C393"/>
    <mergeCell ref="A386:A393"/>
    <mergeCell ref="B402:B409"/>
    <mergeCell ref="C402:C409"/>
    <mergeCell ref="D402:D409"/>
    <mergeCell ref="E402:E409"/>
    <mergeCell ref="A410:A417"/>
    <mergeCell ref="B410:B417"/>
    <mergeCell ref="C410:C417"/>
    <mergeCell ref="A351:A358"/>
    <mergeCell ref="B351:B358"/>
    <mergeCell ref="U327:U334"/>
    <mergeCell ref="A343:A350"/>
    <mergeCell ref="B343:B350"/>
    <mergeCell ref="C343:C350"/>
    <mergeCell ref="D343:D350"/>
    <mergeCell ref="E343:E350"/>
    <mergeCell ref="A335:A342"/>
    <mergeCell ref="B335:B342"/>
    <mergeCell ref="C335:C342"/>
    <mergeCell ref="D335:D342"/>
    <mergeCell ref="E335:E342"/>
    <mergeCell ref="P335:P342"/>
    <mergeCell ref="C327:C334"/>
    <mergeCell ref="D327:D334"/>
    <mergeCell ref="E327:E334"/>
    <mergeCell ref="S343:S358"/>
    <mergeCell ref="U343:U358"/>
    <mergeCell ref="A1:Y1"/>
    <mergeCell ref="U188:U195"/>
    <mergeCell ref="T188:T195"/>
    <mergeCell ref="B260:B267"/>
    <mergeCell ref="R188:R195"/>
    <mergeCell ref="Q196:Q203"/>
    <mergeCell ref="S188:S195"/>
    <mergeCell ref="V129:V144"/>
    <mergeCell ref="P81:P96"/>
    <mergeCell ref="Q81:Q96"/>
    <mergeCell ref="B22:B29"/>
    <mergeCell ref="X30:X37"/>
    <mergeCell ref="A78:D78"/>
    <mergeCell ref="B113:B120"/>
    <mergeCell ref="Y180:Y187"/>
    <mergeCell ref="Y188:Y195"/>
    <mergeCell ref="X188:X195"/>
    <mergeCell ref="W188:W195"/>
    <mergeCell ref="R81:R96"/>
    <mergeCell ref="P145:P147"/>
    <mergeCell ref="Q145:Q147"/>
    <mergeCell ref="U426:U433"/>
    <mergeCell ref="V426:V433"/>
    <mergeCell ref="W426:W433"/>
    <mergeCell ref="Y394:Y401"/>
    <mergeCell ref="P402:P409"/>
    <mergeCell ref="Q402:Q409"/>
    <mergeCell ref="R402:R409"/>
    <mergeCell ref="S402:S409"/>
    <mergeCell ref="T402:T409"/>
    <mergeCell ref="U402:U409"/>
    <mergeCell ref="V402:V409"/>
    <mergeCell ref="W402:W409"/>
    <mergeCell ref="X402:X409"/>
    <mergeCell ref="U394:U401"/>
    <mergeCell ref="V394:V401"/>
    <mergeCell ref="P394:P401"/>
    <mergeCell ref="Q394:Q401"/>
    <mergeCell ref="R394:R401"/>
    <mergeCell ref="S394:S401"/>
    <mergeCell ref="A394:A401"/>
    <mergeCell ref="B394:B401"/>
    <mergeCell ref="C394:C401"/>
    <mergeCell ref="D386:D393"/>
    <mergeCell ref="E386:E393"/>
    <mergeCell ref="Y402:Y409"/>
    <mergeCell ref="A402:A409"/>
    <mergeCell ref="E410:E417"/>
    <mergeCell ref="Y418:Y425"/>
    <mergeCell ref="E394:E401"/>
    <mergeCell ref="X410:X417"/>
    <mergeCell ref="R386:R393"/>
    <mergeCell ref="S386:S393"/>
    <mergeCell ref="Y410:Y417"/>
    <mergeCell ref="W386:W393"/>
    <mergeCell ref="X386:X393"/>
    <mergeCell ref="Y386:Y393"/>
    <mergeCell ref="A418:A425"/>
    <mergeCell ref="T394:T401"/>
    <mergeCell ref="B418:B425"/>
    <mergeCell ref="C418:C425"/>
    <mergeCell ref="Y370:Y377"/>
    <mergeCell ref="P54:P61"/>
    <mergeCell ref="P46:P53"/>
    <mergeCell ref="A54:A61"/>
    <mergeCell ref="B54:B61"/>
    <mergeCell ref="C54:C61"/>
    <mergeCell ref="D54:D61"/>
    <mergeCell ref="S3:Y3"/>
    <mergeCell ref="A3:R3"/>
    <mergeCell ref="V54:V61"/>
    <mergeCell ref="W54:W61"/>
    <mergeCell ref="X54:X61"/>
    <mergeCell ref="Y54:Y61"/>
    <mergeCell ref="Q46:Q53"/>
    <mergeCell ref="R46:R53"/>
    <mergeCell ref="S46:S53"/>
    <mergeCell ref="A38:A45"/>
    <mergeCell ref="B38:B45"/>
    <mergeCell ref="C38:C45"/>
    <mergeCell ref="D38:D45"/>
    <mergeCell ref="E38:E45"/>
    <mergeCell ref="T46:T53"/>
    <mergeCell ref="P38:P45"/>
    <mergeCell ref="Q38:Q45"/>
    <mergeCell ref="T38:T45"/>
    <mergeCell ref="A46:A53"/>
    <mergeCell ref="B46:B53"/>
    <mergeCell ref="C46:C53"/>
    <mergeCell ref="D46:D53"/>
    <mergeCell ref="E46:E53"/>
    <mergeCell ref="E54:E61"/>
    <mergeCell ref="U38:U45"/>
    <mergeCell ref="S2:Y2"/>
    <mergeCell ref="A2:R2"/>
    <mergeCell ref="B6:B9"/>
    <mergeCell ref="A4:Y4"/>
    <mergeCell ref="A6:A9"/>
    <mergeCell ref="F7:F9"/>
    <mergeCell ref="E6:E9"/>
    <mergeCell ref="P7:P9"/>
    <mergeCell ref="A13:B13"/>
    <mergeCell ref="A12:B12"/>
    <mergeCell ref="C7:C9"/>
    <mergeCell ref="D7:D9"/>
    <mergeCell ref="F6:N6"/>
    <mergeCell ref="G7:N7"/>
    <mergeCell ref="H8:N8"/>
    <mergeCell ref="G8:G9"/>
    <mergeCell ref="V38:V45"/>
    <mergeCell ref="W38:W45"/>
    <mergeCell ref="X38:X45"/>
    <mergeCell ref="Y38:Y45"/>
    <mergeCell ref="P188:P195"/>
    <mergeCell ref="P196:P203"/>
    <mergeCell ref="S196:S203"/>
    <mergeCell ref="T196:T203"/>
    <mergeCell ref="U196:U203"/>
    <mergeCell ref="V196:V203"/>
    <mergeCell ref="W196:W203"/>
    <mergeCell ref="X196:X203"/>
    <mergeCell ref="Y196:Y203"/>
    <mergeCell ref="U46:U53"/>
    <mergeCell ref="V46:V53"/>
    <mergeCell ref="W46:W53"/>
    <mergeCell ref="X46:X53"/>
    <mergeCell ref="Y46:Y53"/>
    <mergeCell ref="Q54:Q61"/>
    <mergeCell ref="R54:R61"/>
    <mergeCell ref="S54:S61"/>
    <mergeCell ref="T54:T61"/>
    <mergeCell ref="U54:U61"/>
    <mergeCell ref="S38:S45"/>
    <mergeCell ref="C145:C152"/>
    <mergeCell ref="C113:C120"/>
    <mergeCell ref="E113:E120"/>
    <mergeCell ref="D113:D120"/>
    <mergeCell ref="E97:E104"/>
    <mergeCell ref="D97:D104"/>
    <mergeCell ref="C97:C104"/>
    <mergeCell ref="B97:B104"/>
    <mergeCell ref="A97:A104"/>
    <mergeCell ref="B121:B128"/>
    <mergeCell ref="C121:C128"/>
    <mergeCell ref="D121:D128"/>
    <mergeCell ref="E121:E128"/>
    <mergeCell ref="B137:B144"/>
    <mergeCell ref="C137:C144"/>
    <mergeCell ref="D137:D144"/>
    <mergeCell ref="E137:E144"/>
    <mergeCell ref="C129:C136"/>
    <mergeCell ref="D129:D136"/>
    <mergeCell ref="A113:A128"/>
    <mergeCell ref="D89:D96"/>
    <mergeCell ref="C89:C96"/>
    <mergeCell ref="B89:B96"/>
    <mergeCell ref="C81:C88"/>
    <mergeCell ref="D81:D88"/>
    <mergeCell ref="E81:E88"/>
    <mergeCell ref="B81:B88"/>
    <mergeCell ref="B105:B112"/>
    <mergeCell ref="C105:C112"/>
    <mergeCell ref="D105:D112"/>
    <mergeCell ref="E105:E112"/>
    <mergeCell ref="Y204:Y211"/>
    <mergeCell ref="P212:P219"/>
    <mergeCell ref="Q212:Q219"/>
    <mergeCell ref="R212:R219"/>
    <mergeCell ref="S212:S219"/>
    <mergeCell ref="T212:T219"/>
    <mergeCell ref="U212:U219"/>
    <mergeCell ref="V212:V219"/>
    <mergeCell ref="W212:W219"/>
    <mergeCell ref="X212:X219"/>
    <mergeCell ref="Y212:Y219"/>
    <mergeCell ref="P204:P211"/>
    <mergeCell ref="Q204:Q211"/>
    <mergeCell ref="R204:R211"/>
    <mergeCell ref="S204:S211"/>
    <mergeCell ref="T204:T211"/>
    <mergeCell ref="U204:U211"/>
    <mergeCell ref="V204:V211"/>
    <mergeCell ref="W204:W211"/>
    <mergeCell ref="X204:X211"/>
    <mergeCell ref="T228:T235"/>
    <mergeCell ref="U228:U235"/>
    <mergeCell ref="V228:V235"/>
    <mergeCell ref="W228:W235"/>
    <mergeCell ref="X228:X235"/>
    <mergeCell ref="Y228:Y235"/>
    <mergeCell ref="P220:P227"/>
    <mergeCell ref="Q220:Q227"/>
    <mergeCell ref="R220:R227"/>
    <mergeCell ref="S220:S227"/>
    <mergeCell ref="T220:T227"/>
    <mergeCell ref="U220:U227"/>
    <mergeCell ref="V220:V227"/>
    <mergeCell ref="W220:W227"/>
    <mergeCell ref="X220:X227"/>
    <mergeCell ref="Y260:Y267"/>
    <mergeCell ref="A105:A112"/>
    <mergeCell ref="P260:P267"/>
    <mergeCell ref="Q260:Q267"/>
    <mergeCell ref="R260:R267"/>
    <mergeCell ref="S260:S267"/>
    <mergeCell ref="T260:T267"/>
    <mergeCell ref="U260:U267"/>
    <mergeCell ref="V260:V267"/>
    <mergeCell ref="W260:W267"/>
    <mergeCell ref="X260:X267"/>
    <mergeCell ref="Q236:Q243"/>
    <mergeCell ref="R236:R243"/>
    <mergeCell ref="S236:S243"/>
    <mergeCell ref="T236:T243"/>
    <mergeCell ref="U236:U243"/>
    <mergeCell ref="V236:V243"/>
    <mergeCell ref="W236:W243"/>
    <mergeCell ref="X236:X243"/>
    <mergeCell ref="Y236:Y243"/>
    <mergeCell ref="Y220:Y227"/>
    <mergeCell ref="Q228:Q235"/>
    <mergeCell ref="R228:R235"/>
    <mergeCell ref="S228:S235"/>
    <mergeCell ref="A252:A259"/>
    <mergeCell ref="B252:B259"/>
    <mergeCell ref="C252:C259"/>
    <mergeCell ref="D252:D259"/>
    <mergeCell ref="E252:E259"/>
    <mergeCell ref="A244:A251"/>
    <mergeCell ref="B244:B251"/>
    <mergeCell ref="E244:E251"/>
    <mergeCell ref="D244:D251"/>
    <mergeCell ref="C244:C251"/>
  </mergeCells>
  <phoneticPr fontId="13" type="noConversion"/>
  <pageMargins left="0.23622047244094491" right="0.23622047244094491" top="1.1811023622047245" bottom="0.55118110236220474" header="0.31496062992125984" footer="0.31496062992125984"/>
  <pageSetup paperSize="9" scale="25" fitToHeight="0" orientation="landscape" r:id="rId1"/>
  <headerFooter differentFirst="1">
    <oddHeader>&amp;C&amp;P</oddHeader>
  </headerFooter>
  <rowBreaks count="8" manualBreakCount="8">
    <brk id="188" max="25" man="1"/>
    <brk id="222" max="25" man="1"/>
    <brk id="258" max="25" man="1"/>
    <brk id="299" max="25" man="1"/>
    <brk id="336" max="25" man="1"/>
    <brk id="379" max="25" man="1"/>
    <brk id="419" max="25" man="1"/>
    <brk id="459" max="2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Структура  ГП</vt:lpstr>
      <vt:lpstr>'Структура  ГП'!Заголовки_для_печати</vt:lpstr>
      <vt:lpstr>'Структура  ГП'!Область_печати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2024-10-14T10:31:00Z</dcterms:modified>
</cp:coreProperties>
</file>