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14" i="1"/>
  <c r="M14"/>
  <c r="L14"/>
  <c r="K5"/>
  <c r="K6"/>
  <c r="K7"/>
  <c r="K8"/>
  <c r="K9"/>
  <c r="K10"/>
  <c r="K11"/>
  <c r="K12"/>
  <c r="K13"/>
  <c r="K4"/>
  <c r="I5"/>
  <c r="N5" s="1"/>
  <c r="I6"/>
  <c r="I7"/>
  <c r="I14" s="1"/>
  <c r="I8"/>
  <c r="I9"/>
  <c r="I10"/>
  <c r="I11"/>
  <c r="I12"/>
  <c r="I13"/>
  <c r="I4"/>
  <c r="G8"/>
  <c r="N8" s="1"/>
  <c r="G9"/>
  <c r="N9" s="1"/>
  <c r="G10"/>
  <c r="G11"/>
  <c r="G12"/>
  <c r="N12" s="1"/>
  <c r="G13"/>
  <c r="N13" s="1"/>
  <c r="G7"/>
  <c r="E5"/>
  <c r="E6"/>
  <c r="N6" s="1"/>
  <c r="E7"/>
  <c r="E8"/>
  <c r="E9"/>
  <c r="E10"/>
  <c r="N10" s="1"/>
  <c r="E11"/>
  <c r="N11" s="1"/>
  <c r="E12"/>
  <c r="E13"/>
  <c r="E4"/>
  <c r="N4" s="1"/>
  <c r="J14"/>
  <c r="D14"/>
  <c r="F14"/>
  <c r="H14"/>
  <c r="N7" l="1"/>
  <c r="K14"/>
  <c r="G14"/>
  <c r="E14"/>
</calcChain>
</file>

<file path=xl/sharedStrings.xml><?xml version="1.0" encoding="utf-8"?>
<sst xmlns="http://schemas.openxmlformats.org/spreadsheetml/2006/main" count="26" uniqueCount="26">
  <si>
    <t>Карповское СП</t>
  </si>
  <si>
    <t>Ленинское СП</t>
  </si>
  <si>
    <t>Луговское СП</t>
  </si>
  <si>
    <t>Любомировское СП</t>
  </si>
  <si>
    <t>Неверовское СП</t>
  </si>
  <si>
    <t>Новоуральское СП</t>
  </si>
  <si>
    <t>Прииртышское СП</t>
  </si>
  <si>
    <t>Пристанское СП</t>
  </si>
  <si>
    <t>Сосновское СП</t>
  </si>
  <si>
    <t>Харламовское СП</t>
  </si>
  <si>
    <t>№</t>
  </si>
  <si>
    <t xml:space="preserve">Итого по Району </t>
  </si>
  <si>
    <t>Приложение №1</t>
  </si>
  <si>
    <t>Наименование поселения (i)</t>
  </si>
  <si>
    <t>*Всего мест (площадок) шт./ всего руб. (V1)</t>
  </si>
  <si>
    <t>Колличество мест (площадок) накопления ТКО на территории сельских поселений Таврического муниципального района Омской области / объем финансовых средств необходимый для содержания мест (площадок) накопления ТКО в 2025 году</t>
  </si>
  <si>
    <t xml:space="preserve">количество 4-х контейнерных площадок </t>
  </si>
  <si>
    <t xml:space="preserve">количество 3-х контейнерных площадок </t>
  </si>
  <si>
    <t>количество 2-х контейнерных площадок</t>
  </si>
  <si>
    <t>количество бункерных  площадок</t>
  </si>
  <si>
    <t>Сумма средств  на содержание (12850,45 руб 1 шт)</t>
  </si>
  <si>
    <t>Сумма на содержание (11517,94 руб 1 шт)</t>
  </si>
  <si>
    <t>Сумма на содержание (7091,50 руб. 1 шт)</t>
  </si>
  <si>
    <t>Сумма на содержание (11784,41 руб. 1 шт)</t>
  </si>
  <si>
    <t xml:space="preserve">Стоимость погрузки </t>
  </si>
  <si>
    <t>Стоимость перевозки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</si>
</sst>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5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8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8"/>
  <sheetViews>
    <sheetView tabSelected="1" zoomScale="70" zoomScaleNormal="70" workbookViewId="0">
      <pane ySplit="3" topLeftCell="A4" activePane="bottomLeft" state="frozen"/>
      <selection pane="bottomLeft" activeCell="O7" sqref="O7"/>
    </sheetView>
  </sheetViews>
  <sheetFormatPr defaultRowHeight="15"/>
  <cols>
    <col min="2" max="2" width="9.140625" customWidth="1"/>
    <col min="3" max="3" width="17.5703125" customWidth="1"/>
    <col min="4" max="4" width="16.85546875" customWidth="1"/>
    <col min="5" max="5" width="19.28515625" customWidth="1"/>
    <col min="6" max="6" width="18.7109375" customWidth="1"/>
    <col min="7" max="7" width="21.140625" customWidth="1"/>
    <col min="8" max="9" width="19.140625" customWidth="1"/>
    <col min="10" max="10" width="18.5703125" customWidth="1"/>
    <col min="11" max="11" width="18.28515625" customWidth="1"/>
    <col min="12" max="12" width="19.140625" customWidth="1"/>
    <col min="13" max="13" width="17.28515625" customWidth="1"/>
    <col min="14" max="14" width="17.140625" customWidth="1"/>
    <col min="15" max="15" width="23.42578125" customWidth="1"/>
    <col min="16" max="16" width="11" customWidth="1"/>
    <col min="17" max="17" width="24.42578125" customWidth="1"/>
    <col min="19" max="19" width="16.7109375" customWidth="1"/>
  </cols>
  <sheetData>
    <row r="1" spans="2:22" ht="32.25" customHeight="1">
      <c r="B1" s="24" t="s">
        <v>12</v>
      </c>
      <c r="C1" s="24"/>
      <c r="D1" s="24"/>
      <c r="E1" s="24"/>
      <c r="F1" s="24"/>
      <c r="G1" s="24"/>
      <c r="H1" s="24"/>
      <c r="I1" s="24"/>
    </row>
    <row r="2" spans="2:22" ht="97.5" customHeight="1" thickBot="1">
      <c r="B2" s="25" t="s">
        <v>15</v>
      </c>
      <c r="C2" s="25"/>
      <c r="D2" s="25"/>
      <c r="E2" s="25"/>
      <c r="F2" s="25"/>
      <c r="G2" s="25"/>
      <c r="H2" s="25"/>
      <c r="I2" s="25"/>
      <c r="J2" s="25"/>
      <c r="K2" s="25"/>
    </row>
    <row r="3" spans="2:22" ht="100.5" customHeight="1" thickBot="1">
      <c r="B3" s="8" t="s">
        <v>10</v>
      </c>
      <c r="C3" s="11" t="s">
        <v>13</v>
      </c>
      <c r="D3" s="11" t="s">
        <v>16</v>
      </c>
      <c r="E3" s="12" t="s">
        <v>20</v>
      </c>
      <c r="F3" s="11" t="s">
        <v>17</v>
      </c>
      <c r="G3" s="12" t="s">
        <v>21</v>
      </c>
      <c r="H3" s="11" t="s">
        <v>18</v>
      </c>
      <c r="I3" s="12" t="s">
        <v>22</v>
      </c>
      <c r="J3" s="11" t="s">
        <v>19</v>
      </c>
      <c r="K3" s="12" t="s">
        <v>23</v>
      </c>
      <c r="L3" s="12" t="s">
        <v>24</v>
      </c>
      <c r="M3" s="12" t="s">
        <v>25</v>
      </c>
      <c r="N3" s="11" t="s">
        <v>14</v>
      </c>
      <c r="O3" s="18"/>
      <c r="P3" s="3"/>
      <c r="Q3" s="3"/>
      <c r="R3" s="3"/>
      <c r="S3" s="3"/>
      <c r="T3" s="3"/>
      <c r="U3" s="3"/>
      <c r="V3" s="3"/>
    </row>
    <row r="4" spans="2:22" ht="69.75" customHeight="1" thickBot="1">
      <c r="B4" s="1">
        <v>1</v>
      </c>
      <c r="C4" s="1" t="s">
        <v>0</v>
      </c>
      <c r="D4" s="9">
        <v>11</v>
      </c>
      <c r="E4" s="9">
        <f>12850.45*D4</f>
        <v>141354.95000000001</v>
      </c>
      <c r="F4" s="9">
        <v>0</v>
      </c>
      <c r="G4" s="9">
        <v>0</v>
      </c>
      <c r="H4" s="9">
        <v>0</v>
      </c>
      <c r="I4" s="9">
        <f>7091.5*H4</f>
        <v>0</v>
      </c>
      <c r="J4" s="9">
        <v>3</v>
      </c>
      <c r="K4" s="9">
        <f>J4*11784.41</f>
        <v>35353.229999999996</v>
      </c>
      <c r="L4" s="13">
        <v>16269.07</v>
      </c>
      <c r="M4" s="13">
        <v>16781.28</v>
      </c>
      <c r="N4" s="14">
        <f t="shared" ref="N4:N13" si="0">E4+G4+I4+K4+L4+M4</f>
        <v>209758.53</v>
      </c>
      <c r="O4" s="19"/>
      <c r="T4" s="3"/>
      <c r="U4" s="3"/>
      <c r="V4" s="3"/>
    </row>
    <row r="5" spans="2:22" ht="57" customHeight="1" thickBot="1">
      <c r="B5" s="5">
        <v>2</v>
      </c>
      <c r="C5" s="1" t="s">
        <v>1</v>
      </c>
      <c r="D5" s="9">
        <v>1</v>
      </c>
      <c r="E5" s="9">
        <f t="shared" ref="E5:E13" si="1">12850.45*D5</f>
        <v>12850.45</v>
      </c>
      <c r="F5" s="9">
        <v>0</v>
      </c>
      <c r="G5" s="9">
        <v>0</v>
      </c>
      <c r="H5" s="9">
        <v>4</v>
      </c>
      <c r="I5" s="9">
        <f t="shared" ref="I5:I13" si="2">7091.5*H5</f>
        <v>28366</v>
      </c>
      <c r="J5" s="9">
        <v>8</v>
      </c>
      <c r="K5" s="9">
        <f t="shared" ref="K5:K13" si="3">J5*11784.41</f>
        <v>94275.28</v>
      </c>
      <c r="L5" s="5"/>
      <c r="M5" s="5"/>
      <c r="N5" s="14">
        <f t="shared" si="0"/>
        <v>135491.72999999998</v>
      </c>
      <c r="O5" s="19"/>
      <c r="T5" s="3"/>
      <c r="U5" s="3"/>
      <c r="V5" s="3"/>
    </row>
    <row r="6" spans="2:22" ht="44.25" customHeight="1" thickBot="1">
      <c r="B6" s="6">
        <v>3</v>
      </c>
      <c r="C6" s="1" t="s">
        <v>2</v>
      </c>
      <c r="D6" s="9">
        <v>7</v>
      </c>
      <c r="E6" s="9">
        <f t="shared" si="1"/>
        <v>89953.150000000009</v>
      </c>
      <c r="F6" s="9">
        <v>0</v>
      </c>
      <c r="G6" s="9">
        <v>0</v>
      </c>
      <c r="H6" s="9">
        <v>2</v>
      </c>
      <c r="I6" s="9">
        <f t="shared" si="2"/>
        <v>14183</v>
      </c>
      <c r="J6" s="9">
        <v>2</v>
      </c>
      <c r="K6" s="9">
        <f t="shared" si="3"/>
        <v>23568.82</v>
      </c>
      <c r="L6" s="5"/>
      <c r="M6" s="5"/>
      <c r="N6" s="14">
        <f t="shared" si="0"/>
        <v>127704.97</v>
      </c>
      <c r="O6" s="19"/>
      <c r="T6" s="3"/>
      <c r="U6" s="3"/>
      <c r="V6" s="3"/>
    </row>
    <row r="7" spans="2:22" ht="43.5" customHeight="1" thickBot="1">
      <c r="B7" s="7">
        <v>4</v>
      </c>
      <c r="C7" s="1" t="s">
        <v>3</v>
      </c>
      <c r="D7" s="9">
        <v>6</v>
      </c>
      <c r="E7" s="9">
        <f t="shared" si="1"/>
        <v>77102.700000000012</v>
      </c>
      <c r="F7" s="9">
        <v>4</v>
      </c>
      <c r="G7" s="9">
        <f>F7*11517.94</f>
        <v>46071.76</v>
      </c>
      <c r="H7" s="9">
        <v>7</v>
      </c>
      <c r="I7" s="9">
        <f t="shared" si="2"/>
        <v>49640.5</v>
      </c>
      <c r="J7" s="9">
        <v>3</v>
      </c>
      <c r="K7" s="9">
        <f t="shared" si="3"/>
        <v>35353.229999999996</v>
      </c>
      <c r="L7" s="5"/>
      <c r="M7" s="5"/>
      <c r="N7" s="14">
        <f t="shared" si="0"/>
        <v>208168.19</v>
      </c>
      <c r="O7" s="19"/>
      <c r="T7" s="3"/>
      <c r="U7" s="3"/>
      <c r="V7" s="3"/>
    </row>
    <row r="8" spans="2:22" ht="39.75" customHeight="1" thickBot="1">
      <c r="B8" s="7">
        <v>5</v>
      </c>
      <c r="C8" s="1" t="s">
        <v>4</v>
      </c>
      <c r="D8" s="9">
        <v>2</v>
      </c>
      <c r="E8" s="9">
        <f t="shared" si="1"/>
        <v>25700.9</v>
      </c>
      <c r="F8" s="9">
        <v>7</v>
      </c>
      <c r="G8" s="9">
        <f t="shared" ref="G8:G13" si="4">F8*11517.94</f>
        <v>80625.58</v>
      </c>
      <c r="H8" s="9">
        <v>0</v>
      </c>
      <c r="I8" s="9">
        <f t="shared" si="2"/>
        <v>0</v>
      </c>
      <c r="J8" s="9">
        <v>3</v>
      </c>
      <c r="K8" s="9">
        <f t="shared" si="3"/>
        <v>35353.229999999996</v>
      </c>
      <c r="L8" s="5"/>
      <c r="M8" s="5"/>
      <c r="N8" s="14">
        <f t="shared" si="0"/>
        <v>141679.71000000002</v>
      </c>
      <c r="O8" s="19"/>
      <c r="T8" s="3"/>
      <c r="U8" s="3"/>
      <c r="V8" s="3"/>
    </row>
    <row r="9" spans="2:22" ht="54" customHeight="1" thickBot="1">
      <c r="B9" s="7">
        <v>6</v>
      </c>
      <c r="C9" s="1" t="s">
        <v>5</v>
      </c>
      <c r="D9" s="9">
        <v>14</v>
      </c>
      <c r="E9" s="9">
        <f t="shared" si="1"/>
        <v>179906.30000000002</v>
      </c>
      <c r="F9" s="9">
        <v>1</v>
      </c>
      <c r="G9" s="9">
        <f t="shared" si="4"/>
        <v>11517.94</v>
      </c>
      <c r="H9" s="9">
        <v>7</v>
      </c>
      <c r="I9" s="9">
        <f t="shared" si="2"/>
        <v>49640.5</v>
      </c>
      <c r="J9" s="9">
        <v>8</v>
      </c>
      <c r="K9" s="9">
        <f t="shared" si="3"/>
        <v>94275.28</v>
      </c>
      <c r="L9" s="5"/>
      <c r="M9" s="5"/>
      <c r="N9" s="14">
        <f t="shared" si="0"/>
        <v>335340.02</v>
      </c>
      <c r="O9" s="19"/>
      <c r="T9" s="3"/>
      <c r="U9" s="3"/>
      <c r="V9" s="3"/>
    </row>
    <row r="10" spans="2:22" ht="39" customHeight="1" thickBot="1">
      <c r="B10" s="7">
        <v>7</v>
      </c>
      <c r="C10" s="1" t="s">
        <v>6</v>
      </c>
      <c r="D10" s="9">
        <v>3</v>
      </c>
      <c r="E10" s="9">
        <f t="shared" si="1"/>
        <v>38551.350000000006</v>
      </c>
      <c r="F10" s="9">
        <v>0</v>
      </c>
      <c r="G10" s="9">
        <f t="shared" si="4"/>
        <v>0</v>
      </c>
      <c r="H10" s="9">
        <v>4</v>
      </c>
      <c r="I10" s="9">
        <f t="shared" si="2"/>
        <v>28366</v>
      </c>
      <c r="J10" s="9">
        <v>4</v>
      </c>
      <c r="K10" s="9">
        <f t="shared" si="3"/>
        <v>47137.64</v>
      </c>
      <c r="L10" s="13">
        <v>11239.52</v>
      </c>
      <c r="M10" s="13">
        <v>35660.22</v>
      </c>
      <c r="N10" s="14">
        <f t="shared" si="0"/>
        <v>160954.73000000001</v>
      </c>
      <c r="O10" s="19"/>
      <c r="T10" s="3"/>
      <c r="U10" s="3"/>
      <c r="V10" s="3"/>
    </row>
    <row r="11" spans="2:22" ht="40.5" customHeight="1" thickBot="1">
      <c r="B11" s="7">
        <v>8</v>
      </c>
      <c r="C11" s="1" t="s">
        <v>7</v>
      </c>
      <c r="D11" s="9">
        <v>7</v>
      </c>
      <c r="E11" s="9">
        <f t="shared" si="1"/>
        <v>89953.150000000009</v>
      </c>
      <c r="F11" s="9">
        <v>1</v>
      </c>
      <c r="G11" s="9">
        <f t="shared" si="4"/>
        <v>11517.94</v>
      </c>
      <c r="H11" s="9">
        <v>1</v>
      </c>
      <c r="I11" s="9">
        <f t="shared" si="2"/>
        <v>7091.5</v>
      </c>
      <c r="J11" s="9">
        <v>4</v>
      </c>
      <c r="K11" s="9">
        <f t="shared" si="3"/>
        <v>47137.64</v>
      </c>
      <c r="L11" s="13">
        <v>11855.38</v>
      </c>
      <c r="M11" s="13">
        <v>57685.65</v>
      </c>
      <c r="N11" s="14">
        <f t="shared" si="0"/>
        <v>225241.26</v>
      </c>
      <c r="O11" s="19"/>
      <c r="Q11" s="17"/>
      <c r="T11" s="3"/>
      <c r="U11" s="3"/>
      <c r="V11" s="3"/>
    </row>
    <row r="12" spans="2:22" ht="55.5" customHeight="1" thickBot="1">
      <c r="B12" s="7">
        <v>9</v>
      </c>
      <c r="C12" s="1" t="s">
        <v>8</v>
      </c>
      <c r="D12" s="9">
        <v>16</v>
      </c>
      <c r="E12" s="9">
        <f t="shared" si="1"/>
        <v>205607.2</v>
      </c>
      <c r="F12" s="9">
        <v>13</v>
      </c>
      <c r="G12" s="9">
        <f t="shared" si="4"/>
        <v>149733.22</v>
      </c>
      <c r="H12" s="9">
        <v>0</v>
      </c>
      <c r="I12" s="9">
        <f t="shared" si="2"/>
        <v>0</v>
      </c>
      <c r="J12" s="9">
        <v>3</v>
      </c>
      <c r="K12" s="9">
        <f t="shared" si="3"/>
        <v>35353.229999999996</v>
      </c>
      <c r="L12" s="13">
        <v>33872.519999999997</v>
      </c>
      <c r="M12" s="13">
        <v>78312.639999999999</v>
      </c>
      <c r="N12" s="14">
        <f t="shared" si="0"/>
        <v>502878.81000000006</v>
      </c>
      <c r="O12" s="19"/>
      <c r="T12" s="3"/>
      <c r="U12" s="3"/>
      <c r="V12" s="3"/>
    </row>
    <row r="13" spans="2:22" ht="42" customHeight="1" thickBot="1">
      <c r="B13" s="2">
        <v>10</v>
      </c>
      <c r="C13" s="1" t="s">
        <v>9</v>
      </c>
      <c r="D13" s="9">
        <v>13</v>
      </c>
      <c r="E13" s="9">
        <f t="shared" si="1"/>
        <v>167055.85</v>
      </c>
      <c r="F13" s="9">
        <v>2</v>
      </c>
      <c r="G13" s="9">
        <f t="shared" si="4"/>
        <v>23035.88</v>
      </c>
      <c r="H13" s="9">
        <v>3</v>
      </c>
      <c r="I13" s="9">
        <f t="shared" si="2"/>
        <v>21274.5</v>
      </c>
      <c r="J13" s="9">
        <v>4</v>
      </c>
      <c r="K13" s="9">
        <f t="shared" si="3"/>
        <v>47137.64</v>
      </c>
      <c r="L13" s="13">
        <v>18732.53</v>
      </c>
      <c r="M13" s="13">
        <v>18179.72</v>
      </c>
      <c r="N13" s="14">
        <f t="shared" si="0"/>
        <v>295416.12</v>
      </c>
      <c r="O13" s="19"/>
      <c r="T13" s="3"/>
      <c r="U13" s="3"/>
      <c r="V13" s="3"/>
    </row>
    <row r="14" spans="2:22" ht="60.75" customHeight="1" thickBot="1">
      <c r="B14" s="20" t="s">
        <v>11</v>
      </c>
      <c r="C14" s="20"/>
      <c r="D14" s="10">
        <f t="shared" ref="D14:K14" si="5">D4+D5+D6+D7+D8+D9+D10+D11+D12+D13</f>
        <v>80</v>
      </c>
      <c r="E14" s="10">
        <f t="shared" si="5"/>
        <v>1028036.0000000001</v>
      </c>
      <c r="F14" s="10">
        <f t="shared" si="5"/>
        <v>28</v>
      </c>
      <c r="G14" s="10">
        <f t="shared" si="5"/>
        <v>322502.32</v>
      </c>
      <c r="H14" s="10">
        <f t="shared" si="5"/>
        <v>28</v>
      </c>
      <c r="I14" s="10">
        <f t="shared" si="5"/>
        <v>198562</v>
      </c>
      <c r="J14" s="10">
        <f t="shared" si="5"/>
        <v>42</v>
      </c>
      <c r="K14" s="10">
        <f t="shared" si="5"/>
        <v>494945.22</v>
      </c>
      <c r="L14" s="15">
        <f>L4+L10+L11+L12+L13</f>
        <v>91969.01999999999</v>
      </c>
      <c r="M14" s="15">
        <f>M4+M10+M11+M12+M13</f>
        <v>206619.50999999998</v>
      </c>
      <c r="N14" s="16">
        <f>M14+E14+G14+I14+K14+L14</f>
        <v>2342634.0699999998</v>
      </c>
      <c r="O14" s="19"/>
      <c r="T14" s="3"/>
      <c r="U14" s="3"/>
      <c r="V14" s="3"/>
    </row>
    <row r="16" spans="2:22" ht="33.75" customHeight="1">
      <c r="B16" s="21"/>
      <c r="C16" s="21"/>
      <c r="D16" s="21"/>
      <c r="E16" s="21"/>
      <c r="F16" s="21"/>
      <c r="G16" s="21"/>
      <c r="H16" s="21"/>
      <c r="Q16" s="4"/>
    </row>
    <row r="17" spans="2:8" ht="29.25" customHeight="1">
      <c r="B17" s="21"/>
      <c r="C17" s="21"/>
      <c r="D17" s="21"/>
      <c r="E17" s="21"/>
      <c r="F17" s="21"/>
      <c r="G17" s="21"/>
      <c r="H17" s="21"/>
    </row>
    <row r="18" spans="2:8" ht="33.75" customHeight="1">
      <c r="B18" s="22"/>
      <c r="C18" s="23"/>
      <c r="D18" s="23"/>
      <c r="E18" s="23"/>
    </row>
  </sheetData>
  <mergeCells count="5">
    <mergeCell ref="B14:C14"/>
    <mergeCell ref="B16:H17"/>
    <mergeCell ref="B18:E18"/>
    <mergeCell ref="B1:I1"/>
    <mergeCell ref="B2:K2"/>
  </mergeCells>
  <pageMargins left="0.70866141732283472" right="0.39370078740157483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ADM5r1</cp:lastModifiedBy>
  <cp:lastPrinted>2024-12-12T04:34:04Z</cp:lastPrinted>
  <dcterms:created xsi:type="dcterms:W3CDTF">2018-12-26T12:01:18Z</dcterms:created>
  <dcterms:modified xsi:type="dcterms:W3CDTF">2024-12-12T04:34:06Z</dcterms:modified>
</cp:coreProperties>
</file>