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13_ncr:1_{D28DAF04-4C3F-470A-B8E1-82BF1020070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3" sheetId="1" r:id="rId1"/>
  </sheets>
  <definedNames>
    <definedName name="_ftn1" localSheetId="0">'Приложение 3'!#REF!</definedName>
    <definedName name="_ftn2" localSheetId="0">'Приложение 3'!#REF!</definedName>
    <definedName name="_ftnref1" localSheetId="0">'Приложение 3'!$C$11</definedName>
    <definedName name="_ftnref2" localSheetId="0">'Приложение 3'!$D$11</definedName>
    <definedName name="_GoBack" localSheetId="0">'Приложение 3'!#REF!</definedName>
    <definedName name="OLE_LINK2" localSheetId="0">'Приложение 3'!#REF!</definedName>
    <definedName name="_xlnm.Print_Titles" localSheetId="0">'Приложение 3'!$5:$6</definedName>
    <definedName name="_xlnm.Print_Area" localSheetId="0">'Приложение 3'!$A$1:$G$46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4" i="1" l="1"/>
  <c r="E44" i="1"/>
  <c r="D41" i="1" l="1"/>
  <c r="E19" i="1"/>
  <c r="G22" i="1"/>
  <c r="F13" i="1" l="1"/>
  <c r="F26" i="1" l="1"/>
  <c r="G26" i="1"/>
  <c r="E27" i="1" l="1"/>
  <c r="D40" i="1" l="1"/>
  <c r="E15" i="1"/>
  <c r="D15" i="1"/>
  <c r="G29" i="1" l="1"/>
  <c r="F29" i="1"/>
  <c r="E42" i="1" l="1"/>
  <c r="E41" i="1"/>
  <c r="F41" i="1" s="1"/>
  <c r="F37" i="1"/>
  <c r="E40" i="1"/>
  <c r="D42" i="1"/>
  <c r="D39" i="1" s="1"/>
  <c r="G42" i="1" l="1"/>
  <c r="G41" i="1"/>
  <c r="E39" i="1"/>
  <c r="F39" i="1" s="1"/>
  <c r="F40" i="1"/>
  <c r="F42" i="1"/>
  <c r="D27" i="1"/>
  <c r="G39" i="1" l="1"/>
  <c r="E35" i="1"/>
  <c r="D35" i="1"/>
  <c r="G33" i="1" l="1"/>
  <c r="F32" i="1"/>
  <c r="F33" i="1"/>
  <c r="F34" i="1"/>
  <c r="E31" i="1"/>
  <c r="D31" i="1"/>
  <c r="F31" i="1" l="1"/>
  <c r="G25" i="1"/>
  <c r="F25" i="1"/>
  <c r="E23" i="1"/>
  <c r="D23" i="1"/>
  <c r="D19" i="1"/>
  <c r="G21" i="1"/>
  <c r="F22" i="1"/>
  <c r="F21" i="1"/>
  <c r="F20" i="1"/>
  <c r="F19" i="1" l="1"/>
  <c r="G19" i="1"/>
  <c r="G17" i="1"/>
  <c r="F16" i="1"/>
  <c r="F17" i="1"/>
  <c r="G9" i="1" l="1"/>
  <c r="G13" i="1"/>
  <c r="E11" i="1"/>
  <c r="D11" i="1"/>
  <c r="F9" i="1" l="1"/>
  <c r="E7" i="1"/>
  <c r="D7" i="1"/>
  <c r="F38" i="1" l="1"/>
  <c r="F36" i="1"/>
  <c r="F35" i="1"/>
  <c r="F30" i="1"/>
  <c r="F28" i="1"/>
  <c r="F27" i="1"/>
  <c r="F24" i="1"/>
  <c r="F23" i="1"/>
  <c r="F18" i="1"/>
  <c r="F15" i="1"/>
  <c r="F14" i="1"/>
  <c r="F12" i="1"/>
  <c r="F11" i="1"/>
  <c r="F10" i="1"/>
  <c r="F8" i="1"/>
  <c r="F7" i="1" l="1"/>
  <c r="G7" i="1"/>
  <c r="G23" i="1"/>
  <c r="G18" i="1"/>
  <c r="G14" i="1"/>
  <c r="G10" i="1"/>
  <c r="G38" i="1"/>
  <c r="G34" i="1"/>
  <c r="G30" i="1"/>
  <c r="G15" i="1"/>
  <c r="G11" i="1" l="1"/>
  <c r="G27" i="1"/>
  <c r="G31" i="1"/>
  <c r="G35" i="1"/>
</calcChain>
</file>

<file path=xl/sharedStrings.xml><?xml version="1.0" encoding="utf-8"?>
<sst xmlns="http://schemas.openxmlformats.org/spreadsheetml/2006/main" count="55" uniqueCount="23">
  <si>
    <t>№ п/п</t>
  </si>
  <si>
    <t>Источники ресурсного обеспечения</t>
  </si>
  <si>
    <t>Уровень кассового исполнения, %</t>
  </si>
  <si>
    <t>ФБ</t>
  </si>
  <si>
    <t>ОБ</t>
  </si>
  <si>
    <t>отклонение</t>
  </si>
  <si>
    <t>план *</t>
  </si>
  <si>
    <t>факт</t>
  </si>
  <si>
    <t>Наименование государственной программы Омской области</t>
  </si>
  <si>
    <t>Расходы (млн. рублей)</t>
  </si>
  <si>
    <t>Всего</t>
  </si>
  <si>
    <t xml:space="preserve">Приложение № 3
</t>
  </si>
  <si>
    <t xml:space="preserve">ИТОГО </t>
  </si>
  <si>
    <t>МБ</t>
  </si>
  <si>
    <t xml:space="preserve">ИНФОРМАЦИЯ
о финансовом обеспечении муниципальных программ Омской области за 2024 год
</t>
  </si>
  <si>
    <t>Жилищное строительство, развитие инфраструктуры и коммунального комплекса, обеспечение безопасности населения в Таврическом муниципальном районе Омской области на 2020-2027 годы</t>
  </si>
  <si>
    <t>Развитие экономического потенциала и конкуренции, поддержка малого и среднего предпринимательства в Таврическом муниципальном районе Омской области на 2020-2027 годы</t>
  </si>
  <si>
    <t>Развитие культуры в Таврическом муниципальном районе Омской области на 2020-2027 годы</t>
  </si>
  <si>
    <t>Социальная поддержка населения, регулирование отношений в сфере труда и занятости населения и профилактика правонарушений 2020-2027 годы</t>
  </si>
  <si>
    <t>Развитие физической культуры и спорта, реализация мероприятий в сфере молодежной политики в Таврическом муниципальном районе Омской области на 2020-2027 годы</t>
  </si>
  <si>
    <t>Формирование законопослушного поведения участников дорожного движения в Таврическом муниципальном районе Омской области на 2019-2027 годы</t>
  </si>
  <si>
    <t>Развитие сельского хозяйства и регулирование рынков сельскохозяйственной продукции, сырья и продовольствия на 2020-2027 годы</t>
  </si>
  <si>
    <t>Развитие образования Таврического  муниципального района Омской области на 2020-2027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</si>
</sst>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48">
    <xf numFmtId="0" fontId="0" fillId="0" borderId="0" xfId="0"/>
    <xf numFmtId="0" fontId="4" fillId="0" borderId="0" xfId="0" applyFont="1"/>
    <xf numFmtId="0" fontId="6" fillId="0" borderId="0" xfId="0" applyFont="1"/>
    <xf numFmtId="0" fontId="2" fillId="0" borderId="0" xfId="0" applyFont="1" applyAlignment="1">
      <alignment horizontal="right" wrapText="1"/>
    </xf>
    <xf numFmtId="0" fontId="4" fillId="0" borderId="0" xfId="0" applyFont="1" applyAlignment="1"/>
    <xf numFmtId="0" fontId="8" fillId="0" borderId="1" xfId="2" applyFont="1" applyBorder="1" applyAlignment="1" applyProtection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10" fontId="2" fillId="2" borderId="1" xfId="1" applyNumberFormat="1" applyFont="1" applyFill="1" applyBorder="1" applyAlignment="1">
      <alignment horizontal="center" vertical="top" wrapText="1"/>
    </xf>
    <xf numFmtId="9" fontId="2" fillId="2" borderId="1" xfId="1" applyNumberFormat="1" applyFont="1" applyFill="1" applyBorder="1" applyAlignment="1">
      <alignment horizontal="center" vertical="top" wrapText="1"/>
    </xf>
    <xf numFmtId="4" fontId="7" fillId="3" borderId="1" xfId="0" applyNumberFormat="1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0" fontId="3" fillId="3" borderId="1" xfId="1" applyNumberFormat="1" applyFont="1" applyFill="1" applyBorder="1" applyAlignment="1">
      <alignment horizontal="center" vertical="top" wrapText="1"/>
    </xf>
    <xf numFmtId="10" fontId="3" fillId="2" borderId="1" xfId="1" applyNumberFormat="1" applyFont="1" applyFill="1" applyBorder="1" applyAlignment="1">
      <alignment horizontal="center" vertical="top" wrapText="1"/>
    </xf>
    <xf numFmtId="0" fontId="0" fillId="2" borderId="0" xfId="0" applyFill="1"/>
    <xf numFmtId="0" fontId="2" fillId="0" borderId="0" xfId="0" applyFont="1" applyAlignment="1">
      <alignment horizontal="right" wrapText="1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3" borderId="7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165" fontId="4" fillId="0" borderId="0" xfId="0" applyNumberFormat="1" applyFont="1"/>
    <xf numFmtId="165" fontId="3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165" fontId="8" fillId="2" borderId="2" xfId="3" applyNumberFormat="1" applyFill="1" applyBorder="1" applyAlignment="1" applyProtection="1">
      <alignment horizontal="center" vertical="top"/>
      <protection hidden="1"/>
    </xf>
    <xf numFmtId="165" fontId="8" fillId="2" borderId="1" xfId="0" applyNumberFormat="1" applyFont="1" applyFill="1" applyBorder="1" applyAlignment="1">
      <alignment horizontal="center" vertical="top"/>
    </xf>
    <xf numFmtId="165" fontId="9" fillId="2" borderId="2" xfId="3" applyNumberFormat="1" applyFont="1" applyFill="1" applyBorder="1" applyAlignment="1" applyProtection="1">
      <alignment horizontal="center" vertical="top"/>
      <protection hidden="1"/>
    </xf>
    <xf numFmtId="165" fontId="9" fillId="2" borderId="1" xfId="0" applyNumberFormat="1" applyFont="1" applyFill="1" applyBorder="1" applyAlignment="1">
      <alignment horizontal="center" vertical="top"/>
    </xf>
  </cellXfs>
  <cellStyles count="4">
    <cellStyle name="Гиперссылка" xfId="2" builtinId="8"/>
    <cellStyle name="Обычный" xfId="0" builtinId="0"/>
    <cellStyle name="Обычный 2" xfId="3" xr:uid="{00000000-0005-0000-0000-000002000000}"/>
    <cellStyle name="Процентный" xfId="1" builtinId="5"/>
  </cellStyles>
  <dxfs count="0"/>
  <tableStyles count="0" defaultTableStyle="TableStyleMedium9" defaultPivotStyle="PivotStyleLight16"/>
  <colors>
    <mruColors>
      <color rgb="FFE7F6FF"/>
      <color rgb="FFE7F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tabSelected="1" view="pageBreakPreview" zoomScaleNormal="100" zoomScaleSheetLayoutView="100" workbookViewId="0">
      <pane ySplit="6" topLeftCell="A19" activePane="bottomLeft" state="frozen"/>
      <selection pane="bottomLeft" activeCell="D32" sqref="D32"/>
    </sheetView>
  </sheetViews>
  <sheetFormatPr defaultRowHeight="15" x14ac:dyDescent="0.25"/>
  <cols>
    <col min="1" max="1" width="5.28515625" customWidth="1"/>
    <col min="2" max="2" width="67.42578125" customWidth="1"/>
    <col min="3" max="3" width="16.140625" customWidth="1"/>
    <col min="4" max="4" width="20.7109375" style="1" customWidth="1"/>
    <col min="5" max="5" width="19.5703125" style="1" customWidth="1"/>
    <col min="6" max="7" width="18.7109375" style="1" customWidth="1"/>
  </cols>
  <sheetData>
    <row r="1" spans="1:7" ht="48.75" customHeight="1" x14ac:dyDescent="0.3">
      <c r="C1" s="21" t="s">
        <v>11</v>
      </c>
      <c r="D1" s="22"/>
      <c r="E1" s="22"/>
      <c r="F1" s="22"/>
      <c r="G1" s="22"/>
    </row>
    <row r="2" spans="1:7" ht="9.9499999999999993" customHeight="1" x14ac:dyDescent="0.3">
      <c r="C2" s="3"/>
      <c r="D2" s="4"/>
      <c r="E2" s="4"/>
      <c r="F2" s="4"/>
      <c r="G2" s="4"/>
    </row>
    <row r="3" spans="1:7" ht="54" customHeight="1" x14ac:dyDescent="0.25">
      <c r="A3" s="23" t="s">
        <v>14</v>
      </c>
      <c r="B3" s="24"/>
      <c r="C3" s="24"/>
      <c r="D3" s="24"/>
      <c r="E3" s="24"/>
      <c r="F3" s="24"/>
      <c r="G3" s="24"/>
    </row>
    <row r="4" spans="1:7" ht="9.9499999999999993" customHeight="1" x14ac:dyDescent="0.25"/>
    <row r="5" spans="1:7" ht="74.099999999999994" customHeight="1" x14ac:dyDescent="0.25">
      <c r="A5" s="29" t="s">
        <v>0</v>
      </c>
      <c r="B5" s="29" t="s">
        <v>8</v>
      </c>
      <c r="C5" s="29" t="s">
        <v>1</v>
      </c>
      <c r="D5" s="30" t="s">
        <v>9</v>
      </c>
      <c r="E5" s="31"/>
      <c r="F5" s="32"/>
      <c r="G5" s="29" t="s">
        <v>2</v>
      </c>
    </row>
    <row r="6" spans="1:7" ht="20.100000000000001" customHeight="1" x14ac:dyDescent="0.25">
      <c r="A6" s="29"/>
      <c r="B6" s="29"/>
      <c r="C6" s="29"/>
      <c r="D6" s="5" t="s">
        <v>6</v>
      </c>
      <c r="E6" s="5" t="s">
        <v>7</v>
      </c>
      <c r="F6" s="5" t="s">
        <v>5</v>
      </c>
      <c r="G6" s="29"/>
    </row>
    <row r="7" spans="1:7" s="20" customFormat="1" ht="18.95" customHeight="1" x14ac:dyDescent="0.25">
      <c r="A7" s="25">
        <v>1</v>
      </c>
      <c r="B7" s="26" t="s">
        <v>16</v>
      </c>
      <c r="C7" s="12" t="s">
        <v>10</v>
      </c>
      <c r="D7" s="40">
        <f>D8+D9+D10</f>
        <v>181.24099999999999</v>
      </c>
      <c r="E7" s="40">
        <f t="shared" ref="E7:F7" si="0">E8+E9+E10</f>
        <v>180.41399999999999</v>
      </c>
      <c r="F7" s="10">
        <f t="shared" si="0"/>
        <v>-0.82699999999999818</v>
      </c>
      <c r="G7" s="19">
        <f t="shared" ref="G7:G21" si="1">E7/D7</f>
        <v>0.99543701480349367</v>
      </c>
    </row>
    <row r="8" spans="1:7" s="20" customFormat="1" ht="18.95" customHeight="1" x14ac:dyDescent="0.25">
      <c r="A8" s="25"/>
      <c r="B8" s="27"/>
      <c r="C8" s="13" t="s">
        <v>3</v>
      </c>
      <c r="D8" s="41">
        <v>0</v>
      </c>
      <c r="E8" s="42">
        <v>0</v>
      </c>
      <c r="F8" s="11">
        <f t="shared" ref="F8:F25" si="2">E8-D8</f>
        <v>0</v>
      </c>
      <c r="G8" s="14">
        <v>0</v>
      </c>
    </row>
    <row r="9" spans="1:7" s="20" customFormat="1" ht="18.95" customHeight="1" x14ac:dyDescent="0.25">
      <c r="A9" s="25"/>
      <c r="B9" s="27"/>
      <c r="C9" s="13" t="s">
        <v>4</v>
      </c>
      <c r="D9" s="41">
        <v>65.59</v>
      </c>
      <c r="E9" s="42">
        <v>65.355999999999995</v>
      </c>
      <c r="F9" s="11">
        <f>E9-D9</f>
        <v>-0.23400000000000887</v>
      </c>
      <c r="G9" s="14">
        <f t="shared" si="1"/>
        <v>0.99643238298521097</v>
      </c>
    </row>
    <row r="10" spans="1:7" s="20" customFormat="1" ht="18.95" customHeight="1" x14ac:dyDescent="0.25">
      <c r="A10" s="25"/>
      <c r="B10" s="28"/>
      <c r="C10" s="13" t="s">
        <v>13</v>
      </c>
      <c r="D10" s="41">
        <v>115.651</v>
      </c>
      <c r="E10" s="42">
        <v>115.05800000000001</v>
      </c>
      <c r="F10" s="11">
        <f t="shared" si="2"/>
        <v>-0.59299999999998931</v>
      </c>
      <c r="G10" s="14">
        <f t="shared" si="1"/>
        <v>0.99487250434496899</v>
      </c>
    </row>
    <row r="11" spans="1:7" s="20" customFormat="1" ht="18.95" customHeight="1" x14ac:dyDescent="0.25">
      <c r="A11" s="25">
        <v>2</v>
      </c>
      <c r="B11" s="26" t="s">
        <v>15</v>
      </c>
      <c r="C11" s="12" t="s">
        <v>10</v>
      </c>
      <c r="D11" s="40">
        <f>D13+D14</f>
        <v>183.745</v>
      </c>
      <c r="E11" s="43">
        <f>E13+E14</f>
        <v>183.208</v>
      </c>
      <c r="F11" s="6">
        <f t="shared" si="2"/>
        <v>-0.53700000000000614</v>
      </c>
      <c r="G11" s="19">
        <f t="shared" si="1"/>
        <v>0.99707747149582293</v>
      </c>
    </row>
    <row r="12" spans="1:7" s="20" customFormat="1" ht="18.95" customHeight="1" x14ac:dyDescent="0.25">
      <c r="A12" s="25"/>
      <c r="B12" s="27"/>
      <c r="C12" s="13" t="s">
        <v>3</v>
      </c>
      <c r="D12" s="41">
        <v>0</v>
      </c>
      <c r="E12" s="42">
        <v>0</v>
      </c>
      <c r="F12" s="7">
        <f t="shared" si="2"/>
        <v>0</v>
      </c>
      <c r="G12" s="14">
        <v>0</v>
      </c>
    </row>
    <row r="13" spans="1:7" s="20" customFormat="1" ht="18.95" customHeight="1" x14ac:dyDescent="0.25">
      <c r="A13" s="25"/>
      <c r="B13" s="27"/>
      <c r="C13" s="13" t="s">
        <v>4</v>
      </c>
      <c r="D13" s="41">
        <v>107.249</v>
      </c>
      <c r="E13" s="44">
        <v>107.105</v>
      </c>
      <c r="F13" s="7">
        <f t="shared" si="2"/>
        <v>-0.14399999999999125</v>
      </c>
      <c r="G13" s="14">
        <f>E13/D13</f>
        <v>0.9986573301382764</v>
      </c>
    </row>
    <row r="14" spans="1:7" s="20" customFormat="1" ht="18.95" customHeight="1" x14ac:dyDescent="0.25">
      <c r="A14" s="25"/>
      <c r="B14" s="28"/>
      <c r="C14" s="13" t="s">
        <v>13</v>
      </c>
      <c r="D14" s="41">
        <v>76.495999999999995</v>
      </c>
      <c r="E14" s="45">
        <v>76.102999999999994</v>
      </c>
      <c r="F14" s="7">
        <f t="shared" si="2"/>
        <v>-0.39300000000000068</v>
      </c>
      <c r="G14" s="14">
        <f t="shared" si="1"/>
        <v>0.99486247646935788</v>
      </c>
    </row>
    <row r="15" spans="1:7" s="20" customFormat="1" ht="18.95" customHeight="1" x14ac:dyDescent="0.25">
      <c r="A15" s="25">
        <v>3</v>
      </c>
      <c r="B15" s="26" t="s">
        <v>17</v>
      </c>
      <c r="C15" s="12" t="s">
        <v>10</v>
      </c>
      <c r="D15" s="40">
        <f>D17+D18</f>
        <v>149.684</v>
      </c>
      <c r="E15" s="43">
        <f>E17+E18</f>
        <v>149.4</v>
      </c>
      <c r="F15" s="6">
        <f t="shared" si="2"/>
        <v>-0.28399999999999181</v>
      </c>
      <c r="G15" s="19">
        <f t="shared" si="1"/>
        <v>0.99810266962400795</v>
      </c>
    </row>
    <row r="16" spans="1:7" s="20" customFormat="1" ht="18.95" customHeight="1" x14ac:dyDescent="0.25">
      <c r="A16" s="25"/>
      <c r="B16" s="27"/>
      <c r="C16" s="13" t="s">
        <v>3</v>
      </c>
      <c r="D16" s="41">
        <v>0</v>
      </c>
      <c r="E16" s="42">
        <v>0</v>
      </c>
      <c r="F16" s="6">
        <f t="shared" si="2"/>
        <v>0</v>
      </c>
      <c r="G16" s="14">
        <v>0</v>
      </c>
    </row>
    <row r="17" spans="1:7" s="20" customFormat="1" ht="18.95" customHeight="1" x14ac:dyDescent="0.25">
      <c r="A17" s="25"/>
      <c r="B17" s="27"/>
      <c r="C17" s="13" t="s">
        <v>4</v>
      </c>
      <c r="D17" s="41">
        <v>57.991</v>
      </c>
      <c r="E17" s="41">
        <v>57.991</v>
      </c>
      <c r="F17" s="6">
        <f t="shared" si="2"/>
        <v>0</v>
      </c>
      <c r="G17" s="14">
        <f t="shared" si="1"/>
        <v>1</v>
      </c>
    </row>
    <row r="18" spans="1:7" s="20" customFormat="1" ht="18.75" customHeight="1" x14ac:dyDescent="0.25">
      <c r="A18" s="25"/>
      <c r="B18" s="28"/>
      <c r="C18" s="13" t="s">
        <v>13</v>
      </c>
      <c r="D18" s="45">
        <v>91.692999999999998</v>
      </c>
      <c r="E18" s="45">
        <v>91.409000000000006</v>
      </c>
      <c r="F18" s="7">
        <f t="shared" si="2"/>
        <v>-0.28399999999999181</v>
      </c>
      <c r="G18" s="14">
        <f t="shared" si="1"/>
        <v>0.99690270794935287</v>
      </c>
    </row>
    <row r="19" spans="1:7" s="20" customFormat="1" ht="18.95" customHeight="1" x14ac:dyDescent="0.25">
      <c r="A19" s="25">
        <v>4</v>
      </c>
      <c r="B19" s="26" t="s">
        <v>18</v>
      </c>
      <c r="C19" s="12" t="s">
        <v>10</v>
      </c>
      <c r="D19" s="40">
        <f>D20+D21+D22</f>
        <v>9.423</v>
      </c>
      <c r="E19" s="40">
        <f>E20+E21+E22</f>
        <v>9.4130000000000003</v>
      </c>
      <c r="F19" s="7">
        <f t="shared" si="2"/>
        <v>-9.9999999999997868E-3</v>
      </c>
      <c r="G19" s="19">
        <f t="shared" si="1"/>
        <v>0.99893876684707628</v>
      </c>
    </row>
    <row r="20" spans="1:7" s="20" customFormat="1" ht="18.95" customHeight="1" x14ac:dyDescent="0.25">
      <c r="A20" s="25"/>
      <c r="B20" s="27"/>
      <c r="C20" s="13" t="s">
        <v>3</v>
      </c>
      <c r="D20" s="41">
        <v>0</v>
      </c>
      <c r="E20" s="42">
        <v>0</v>
      </c>
      <c r="F20" s="7">
        <f t="shared" si="2"/>
        <v>0</v>
      </c>
      <c r="G20" s="15">
        <v>0</v>
      </c>
    </row>
    <row r="21" spans="1:7" s="20" customFormat="1" ht="18.95" customHeight="1" x14ac:dyDescent="0.25">
      <c r="A21" s="25"/>
      <c r="B21" s="27"/>
      <c r="C21" s="13" t="s">
        <v>4</v>
      </c>
      <c r="D21" s="41">
        <v>5.4809999999999999</v>
      </c>
      <c r="E21" s="41">
        <v>5.4809999999999999</v>
      </c>
      <c r="F21" s="7">
        <f t="shared" si="2"/>
        <v>0</v>
      </c>
      <c r="G21" s="15">
        <f t="shared" si="1"/>
        <v>1</v>
      </c>
    </row>
    <row r="22" spans="1:7" s="20" customFormat="1" ht="18.95" customHeight="1" x14ac:dyDescent="0.25">
      <c r="A22" s="25"/>
      <c r="B22" s="28"/>
      <c r="C22" s="13" t="s">
        <v>13</v>
      </c>
      <c r="D22" s="45">
        <v>3.9420000000000002</v>
      </c>
      <c r="E22" s="45">
        <v>3.9319999999999999</v>
      </c>
      <c r="F22" s="7">
        <f>E22-D22</f>
        <v>-1.0000000000000231E-2</v>
      </c>
      <c r="G22" s="15">
        <f>E22/D22</f>
        <v>0.99746321664129878</v>
      </c>
    </row>
    <row r="23" spans="1:7" s="20" customFormat="1" ht="18.95" customHeight="1" x14ac:dyDescent="0.25">
      <c r="A23" s="25">
        <v>5</v>
      </c>
      <c r="B23" s="26" t="s">
        <v>19</v>
      </c>
      <c r="C23" s="12" t="s">
        <v>10</v>
      </c>
      <c r="D23" s="40">
        <f>D25+D26</f>
        <v>63.044000000000004</v>
      </c>
      <c r="E23" s="40">
        <f>E25+E26</f>
        <v>62.765000000000001</v>
      </c>
      <c r="F23" s="6">
        <f t="shared" si="2"/>
        <v>-0.27900000000000347</v>
      </c>
      <c r="G23" s="19">
        <f>E23/D23</f>
        <v>0.99557451938328778</v>
      </c>
    </row>
    <row r="24" spans="1:7" s="20" customFormat="1" ht="18.95" customHeight="1" x14ac:dyDescent="0.25">
      <c r="A24" s="25"/>
      <c r="B24" s="27"/>
      <c r="C24" s="13" t="s">
        <v>3</v>
      </c>
      <c r="D24" s="41">
        <v>0</v>
      </c>
      <c r="E24" s="42">
        <v>0</v>
      </c>
      <c r="F24" s="7">
        <f t="shared" si="2"/>
        <v>0</v>
      </c>
      <c r="G24" s="15">
        <v>0</v>
      </c>
    </row>
    <row r="25" spans="1:7" s="20" customFormat="1" ht="18.95" customHeight="1" x14ac:dyDescent="0.25">
      <c r="A25" s="25"/>
      <c r="B25" s="27"/>
      <c r="C25" s="13" t="s">
        <v>4</v>
      </c>
      <c r="D25" s="41">
        <v>8.9689999999999994</v>
      </c>
      <c r="E25" s="42">
        <v>8.8949999999999996</v>
      </c>
      <c r="F25" s="7">
        <f t="shared" si="2"/>
        <v>-7.3999999999999844E-2</v>
      </c>
      <c r="G25" s="15">
        <f t="shared" ref="G25" si="3">E25/D25</f>
        <v>0.99174935890288773</v>
      </c>
    </row>
    <row r="26" spans="1:7" s="20" customFormat="1" ht="18.95" customHeight="1" x14ac:dyDescent="0.25">
      <c r="A26" s="25"/>
      <c r="B26" s="28"/>
      <c r="C26" s="13" t="s">
        <v>13</v>
      </c>
      <c r="D26" s="41">
        <v>54.075000000000003</v>
      </c>
      <c r="E26" s="42">
        <v>53.87</v>
      </c>
      <c r="F26" s="7">
        <f>E26-D26</f>
        <v>-0.2050000000000054</v>
      </c>
      <c r="G26" s="14">
        <f>E26/D26</f>
        <v>0.99620896902450295</v>
      </c>
    </row>
    <row r="27" spans="1:7" s="20" customFormat="1" ht="18.95" customHeight="1" x14ac:dyDescent="0.25">
      <c r="A27" s="25">
        <v>6</v>
      </c>
      <c r="B27" s="26" t="s">
        <v>22</v>
      </c>
      <c r="C27" s="12" t="s">
        <v>10</v>
      </c>
      <c r="D27" s="40">
        <f>D28+D29+D30</f>
        <v>851.6</v>
      </c>
      <c r="E27" s="46">
        <f>E28+E29+E30</f>
        <v>845.92000000000007</v>
      </c>
      <c r="F27" s="6">
        <f t="shared" ref="F27:F39" si="4">E27-D27</f>
        <v>-5.67999999999995</v>
      </c>
      <c r="G27" s="19">
        <f t="shared" ref="G27:G42" si="5">E27/D27</f>
        <v>0.99333020197275723</v>
      </c>
    </row>
    <row r="28" spans="1:7" s="20" customFormat="1" ht="18.95" customHeight="1" x14ac:dyDescent="0.25">
      <c r="A28" s="25"/>
      <c r="B28" s="27"/>
      <c r="C28" s="13" t="s">
        <v>3</v>
      </c>
      <c r="D28" s="41">
        <v>0</v>
      </c>
      <c r="E28" s="44">
        <v>0</v>
      </c>
      <c r="F28" s="7">
        <f t="shared" si="4"/>
        <v>0</v>
      </c>
      <c r="G28" s="14">
        <v>0</v>
      </c>
    </row>
    <row r="29" spans="1:7" s="20" customFormat="1" ht="18.95" customHeight="1" x14ac:dyDescent="0.25">
      <c r="A29" s="25"/>
      <c r="B29" s="27"/>
      <c r="C29" s="13" t="s">
        <v>4</v>
      </c>
      <c r="D29" s="41">
        <v>616.6</v>
      </c>
      <c r="E29" s="44">
        <v>615.62</v>
      </c>
      <c r="F29" s="7">
        <f t="shared" si="4"/>
        <v>-0.98000000000001819</v>
      </c>
      <c r="G29" s="14">
        <f t="shared" si="5"/>
        <v>0.99841063898799864</v>
      </c>
    </row>
    <row r="30" spans="1:7" s="20" customFormat="1" ht="18.95" customHeight="1" x14ac:dyDescent="0.25">
      <c r="A30" s="25"/>
      <c r="B30" s="28"/>
      <c r="C30" s="13" t="s">
        <v>13</v>
      </c>
      <c r="D30" s="41">
        <v>235</v>
      </c>
      <c r="E30" s="45">
        <v>230.3</v>
      </c>
      <c r="F30" s="7">
        <f t="shared" si="4"/>
        <v>-4.6999999999999886</v>
      </c>
      <c r="G30" s="14">
        <f t="shared" si="5"/>
        <v>0.98000000000000009</v>
      </c>
    </row>
    <row r="31" spans="1:7" s="20" customFormat="1" ht="18.95" customHeight="1" x14ac:dyDescent="0.25">
      <c r="A31" s="25">
        <v>7</v>
      </c>
      <c r="B31" s="26" t="s">
        <v>21</v>
      </c>
      <c r="C31" s="12" t="s">
        <v>10</v>
      </c>
      <c r="D31" s="40">
        <f>D33+D34</f>
        <v>31.372999999999998</v>
      </c>
      <c r="E31" s="47">
        <f>E33+E34</f>
        <v>31.372999999999998</v>
      </c>
      <c r="F31" s="6">
        <f t="shared" si="4"/>
        <v>0</v>
      </c>
      <c r="G31" s="19">
        <f t="shared" si="5"/>
        <v>1</v>
      </c>
    </row>
    <row r="32" spans="1:7" s="20" customFormat="1" ht="18.95" customHeight="1" x14ac:dyDescent="0.25">
      <c r="A32" s="25"/>
      <c r="B32" s="27"/>
      <c r="C32" s="13" t="s">
        <v>3</v>
      </c>
      <c r="D32" s="41">
        <v>0</v>
      </c>
      <c r="E32" s="45">
        <v>0</v>
      </c>
      <c r="F32" s="7">
        <f t="shared" si="4"/>
        <v>0</v>
      </c>
      <c r="G32" s="14">
        <v>0</v>
      </c>
    </row>
    <row r="33" spans="1:7" s="20" customFormat="1" ht="18.95" customHeight="1" x14ac:dyDescent="0.25">
      <c r="A33" s="25"/>
      <c r="B33" s="27"/>
      <c r="C33" s="13" t="s">
        <v>4</v>
      </c>
      <c r="D33" s="41">
        <v>17.800999999999998</v>
      </c>
      <c r="E33" s="45">
        <v>17.800999999999998</v>
      </c>
      <c r="F33" s="7">
        <f t="shared" si="4"/>
        <v>0</v>
      </c>
      <c r="G33" s="14">
        <f t="shared" si="5"/>
        <v>1</v>
      </c>
    </row>
    <row r="34" spans="1:7" s="20" customFormat="1" ht="18.95" customHeight="1" x14ac:dyDescent="0.25">
      <c r="A34" s="25"/>
      <c r="B34" s="28"/>
      <c r="C34" s="13" t="s">
        <v>13</v>
      </c>
      <c r="D34" s="41">
        <v>13.571999999999999</v>
      </c>
      <c r="E34" s="45">
        <v>13.571999999999999</v>
      </c>
      <c r="F34" s="7">
        <f t="shared" si="4"/>
        <v>0</v>
      </c>
      <c r="G34" s="14">
        <f t="shared" si="5"/>
        <v>1</v>
      </c>
    </row>
    <row r="35" spans="1:7" s="20" customFormat="1" ht="17.850000000000001" customHeight="1" x14ac:dyDescent="0.25">
      <c r="A35" s="25">
        <v>8</v>
      </c>
      <c r="B35" s="26" t="s">
        <v>20</v>
      </c>
      <c r="C35" s="12" t="s">
        <v>10</v>
      </c>
      <c r="D35" s="40">
        <f>D38</f>
        <v>0.18876999999999999</v>
      </c>
      <c r="E35" s="47">
        <f>E38</f>
        <v>0.18876999999999999</v>
      </c>
      <c r="F35" s="6">
        <f t="shared" si="4"/>
        <v>0</v>
      </c>
      <c r="G35" s="19">
        <f t="shared" si="5"/>
        <v>1</v>
      </c>
    </row>
    <row r="36" spans="1:7" s="20" customFormat="1" ht="17.850000000000001" customHeight="1" x14ac:dyDescent="0.25">
      <c r="A36" s="25"/>
      <c r="B36" s="27"/>
      <c r="C36" s="13" t="s">
        <v>3</v>
      </c>
      <c r="D36" s="41">
        <v>0</v>
      </c>
      <c r="E36" s="45">
        <v>0</v>
      </c>
      <c r="F36" s="7">
        <f t="shared" si="4"/>
        <v>0</v>
      </c>
      <c r="G36" s="14">
        <v>0</v>
      </c>
    </row>
    <row r="37" spans="1:7" s="20" customFormat="1" ht="17.850000000000001" customHeight="1" x14ac:dyDescent="0.25">
      <c r="A37" s="25"/>
      <c r="B37" s="27"/>
      <c r="C37" s="13" t="s">
        <v>4</v>
      </c>
      <c r="D37" s="41">
        <v>0</v>
      </c>
      <c r="E37" s="45">
        <v>0</v>
      </c>
      <c r="F37" s="7">
        <f t="shared" si="4"/>
        <v>0</v>
      </c>
      <c r="G37" s="14">
        <v>0</v>
      </c>
    </row>
    <row r="38" spans="1:7" s="20" customFormat="1" ht="21.75" customHeight="1" x14ac:dyDescent="0.25">
      <c r="A38" s="25"/>
      <c r="B38" s="28"/>
      <c r="C38" s="13" t="s">
        <v>13</v>
      </c>
      <c r="D38" s="41">
        <v>0.18876999999999999</v>
      </c>
      <c r="E38" s="45">
        <v>0.18876999999999999</v>
      </c>
      <c r="F38" s="7">
        <f t="shared" si="4"/>
        <v>0</v>
      </c>
      <c r="G38" s="14">
        <f t="shared" si="5"/>
        <v>1</v>
      </c>
    </row>
    <row r="39" spans="1:7" ht="18" customHeight="1" x14ac:dyDescent="0.25">
      <c r="A39" s="33" t="s">
        <v>12</v>
      </c>
      <c r="B39" s="34"/>
      <c r="C39" s="8" t="s">
        <v>10</v>
      </c>
      <c r="D39" s="16">
        <f>D42+D41+D40</f>
        <v>1470.2987699999999</v>
      </c>
      <c r="E39" s="16">
        <f>E42+E41+E40</f>
        <v>1462.6817700000001</v>
      </c>
      <c r="F39" s="17">
        <f t="shared" si="4"/>
        <v>-7.6169999999997344</v>
      </c>
      <c r="G39" s="18">
        <f t="shared" si="5"/>
        <v>0.99481942027333692</v>
      </c>
    </row>
    <row r="40" spans="1:7" ht="18" customHeight="1" x14ac:dyDescent="0.25">
      <c r="A40" s="35"/>
      <c r="B40" s="36"/>
      <c r="C40" s="8" t="s">
        <v>3</v>
      </c>
      <c r="D40" s="16">
        <f>D8+D12+D16+D20+D24+D28+D32+D36</f>
        <v>0</v>
      </c>
      <c r="E40" s="16">
        <f t="shared" ref="E40:E41" si="6">E8+E12+E16+E20+E24+E28+E32+E36</f>
        <v>0</v>
      </c>
      <c r="F40" s="9">
        <f>E40-D40</f>
        <v>0</v>
      </c>
      <c r="G40" s="18">
        <v>0</v>
      </c>
    </row>
    <row r="41" spans="1:7" ht="18" customHeight="1" x14ac:dyDescent="0.25">
      <c r="A41" s="35"/>
      <c r="B41" s="36"/>
      <c r="C41" s="8" t="s">
        <v>4</v>
      </c>
      <c r="D41" s="16">
        <f>D9+D13+D17+D21+D25+D29+D33+D37</f>
        <v>879.68100000000004</v>
      </c>
      <c r="E41" s="16">
        <f t="shared" si="6"/>
        <v>878.24900000000002</v>
      </c>
      <c r="F41" s="9">
        <f t="shared" ref="F41:F42" si="7">E41-D41</f>
        <v>-1.4320000000000164</v>
      </c>
      <c r="G41" s="18">
        <f t="shared" si="5"/>
        <v>0.99837213717245232</v>
      </c>
    </row>
    <row r="42" spans="1:7" ht="18" customHeight="1" x14ac:dyDescent="0.25">
      <c r="A42" s="37"/>
      <c r="B42" s="38"/>
      <c r="C42" s="8" t="s">
        <v>13</v>
      </c>
      <c r="D42" s="16">
        <f>D10+D14+D18+D22+D26+D30+D34+D38</f>
        <v>590.61776999999995</v>
      </c>
      <c r="E42" s="16">
        <f>E10+E14+E18+E22+E26+E30+E34+E38</f>
        <v>584.43277</v>
      </c>
      <c r="F42" s="9">
        <f t="shared" si="7"/>
        <v>-6.1849999999999454</v>
      </c>
      <c r="G42" s="18">
        <f t="shared" si="5"/>
        <v>0.98952791413641361</v>
      </c>
    </row>
    <row r="43" spans="1:7" s="2" customFormat="1" x14ac:dyDescent="0.25"/>
    <row r="44" spans="1:7" x14ac:dyDescent="0.25">
      <c r="E44" s="39">
        <f>E15+E19+E23+E27</f>
        <v>1067.498</v>
      </c>
      <c r="G44" s="1">
        <f>E44/E39*100</f>
        <v>72.982245481872653</v>
      </c>
    </row>
  </sheetData>
  <mergeCells count="24">
    <mergeCell ref="B5:B6"/>
    <mergeCell ref="C5:C6"/>
    <mergeCell ref="A39:B42"/>
    <mergeCell ref="A15:A18"/>
    <mergeCell ref="B15:B18"/>
    <mergeCell ref="A19:A22"/>
    <mergeCell ref="B19:B22"/>
    <mergeCell ref="B23:B26"/>
    <mergeCell ref="C1:G1"/>
    <mergeCell ref="A3:G3"/>
    <mergeCell ref="A35:A38"/>
    <mergeCell ref="B35:B38"/>
    <mergeCell ref="A23:A26"/>
    <mergeCell ref="A27:A30"/>
    <mergeCell ref="B27:B30"/>
    <mergeCell ref="G5:G6"/>
    <mergeCell ref="A7:A10"/>
    <mergeCell ref="B7:B10"/>
    <mergeCell ref="D5:F5"/>
    <mergeCell ref="A31:A34"/>
    <mergeCell ref="B31:B34"/>
    <mergeCell ref="A11:A14"/>
    <mergeCell ref="B11:B14"/>
    <mergeCell ref="A5:A6"/>
  </mergeCells>
  <printOptions horizontalCentered="1"/>
  <pageMargins left="0.98425196850393704" right="0.6" top="0.78740157480314965" bottom="0.78740157480314965" header="0.31496062992125984" footer="0.31496062992125984"/>
  <pageSetup paperSize="9" scale="77" fitToHeight="0" orientation="landscape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3</vt:lpstr>
      <vt:lpstr>'Приложение 3'!_ftnref1</vt:lpstr>
      <vt:lpstr>'Приложение 3'!_ftnref2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2025-06-06T11:41:25Z</dcterms:modified>
</cp:coreProperties>
</file>